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95" windowHeight="5730" activeTab="4"/>
  </bookViews>
  <sheets>
    <sheet name="IS" sheetId="1" r:id="rId1"/>
    <sheet name="BS" sheetId="2" r:id="rId2"/>
    <sheet name="CF" sheetId="3" r:id="rId3"/>
    <sheet name="ES" sheetId="4" r:id="rId4"/>
    <sheet name="Notes" sheetId="5" r:id="rId5"/>
  </sheets>
  <definedNames>
    <definedName name="_xlnm.Print_Area" localSheetId="1">'BS'!$A$1:$J$67</definedName>
    <definedName name="_xlnm.Print_Titles" localSheetId="4">'Notes'!$1:$5</definedName>
  </definedNames>
  <calcPr fullCalcOnLoad="1"/>
</workbook>
</file>

<file path=xl/sharedStrings.xml><?xml version="1.0" encoding="utf-8"?>
<sst xmlns="http://schemas.openxmlformats.org/spreadsheetml/2006/main" count="315" uniqueCount="218">
  <si>
    <t>COASTAL CONTRACTS BHD (Company No. 516749-A)</t>
  </si>
  <si>
    <t>CONDENSED CONSOLIDATED INCOME STATEMENTS</t>
  </si>
  <si>
    <t>Current Year</t>
  </si>
  <si>
    <t>Quarter</t>
  </si>
  <si>
    <t>Preceding Year</t>
  </si>
  <si>
    <t>Corresponding</t>
  </si>
  <si>
    <t>To Date</t>
  </si>
  <si>
    <t>Revenue</t>
  </si>
  <si>
    <t>Profit from Operations</t>
  </si>
  <si>
    <t>Minority Interest</t>
  </si>
  <si>
    <t>Net profit for the period</t>
  </si>
  <si>
    <t>Earnings per share:</t>
  </si>
  <si>
    <t>- basic (sen)</t>
  </si>
  <si>
    <t>- diluted (sen)</t>
  </si>
  <si>
    <t>Taxation</t>
  </si>
  <si>
    <t>(The figures have not been audited)</t>
  </si>
  <si>
    <t>CONDENSED CONSOLIDATED BALANCE SHEET</t>
  </si>
  <si>
    <t>Unaudited</t>
  </si>
  <si>
    <t>31.12.2002</t>
  </si>
  <si>
    <t>NON CURRENT ASSETS</t>
  </si>
  <si>
    <t>CURRENT ASSETS</t>
  </si>
  <si>
    <t>Inventories</t>
  </si>
  <si>
    <t>CURRENT LIABILITIES</t>
  </si>
  <si>
    <t>NET CURRENT ASSETS</t>
  </si>
  <si>
    <t>NON CURRENT LIABILITIES</t>
  </si>
  <si>
    <t>Share Capital</t>
  </si>
  <si>
    <t>Non distributable</t>
  </si>
  <si>
    <t>Distributable</t>
  </si>
  <si>
    <t>Reserve on</t>
  </si>
  <si>
    <t>consolidation</t>
  </si>
  <si>
    <t>Retained</t>
  </si>
  <si>
    <t>profits</t>
  </si>
  <si>
    <t>Total</t>
  </si>
  <si>
    <t>shareholders'</t>
  </si>
  <si>
    <t>equity</t>
  </si>
  <si>
    <t>RM'000</t>
  </si>
  <si>
    <t>Admininstrative expenses</t>
  </si>
  <si>
    <t>N/A</t>
  </si>
  <si>
    <t>Goodwill on Consolidation</t>
  </si>
  <si>
    <t>Trade Payables</t>
  </si>
  <si>
    <t>Other Payables</t>
  </si>
  <si>
    <t>Basis of Preparation</t>
  </si>
  <si>
    <t xml:space="preserve">Deferred tax liabilities </t>
  </si>
  <si>
    <t>Qualification of Auditors' Report on Preceding Annual Financial Statements</t>
  </si>
  <si>
    <t>Seasonal or Cyclical Factors</t>
  </si>
  <si>
    <t>Unusual Items Affecting the Financial Statement</t>
  </si>
  <si>
    <t>Change in Accounting Estimate</t>
  </si>
  <si>
    <t>Debt and Equity Securities</t>
  </si>
  <si>
    <t>Dividends Paid</t>
  </si>
  <si>
    <t>Segmental Reporting</t>
  </si>
  <si>
    <t>Subsequent Event</t>
  </si>
  <si>
    <t>Changes in the Composition of the Group</t>
  </si>
  <si>
    <t>Taxation comprises:</t>
  </si>
  <si>
    <t>Estimated tax payable</t>
  </si>
  <si>
    <t>Deferred taxation</t>
  </si>
  <si>
    <t xml:space="preserve">Review of Performance </t>
  </si>
  <si>
    <t>Prospects for the Current Financial Year</t>
  </si>
  <si>
    <t>Status of Corporate Proposals</t>
  </si>
  <si>
    <t>Off Balance Sheet Financial Instruments</t>
  </si>
  <si>
    <t>Material Litigation</t>
  </si>
  <si>
    <t>Explanatory notes for variance of forecast and profit guarantee (only applicable to final quarter)</t>
  </si>
  <si>
    <t>Quarter ended</t>
  </si>
  <si>
    <t>Year to date ended</t>
  </si>
  <si>
    <t>Basic earnings per share</t>
  </si>
  <si>
    <t>Net Profit for the period (RM'000)</t>
  </si>
  <si>
    <t>Hire Purchase Creditors</t>
  </si>
  <si>
    <t>Provision for Taxation</t>
  </si>
  <si>
    <t>Share Premium</t>
  </si>
  <si>
    <t xml:space="preserve">Share </t>
  </si>
  <si>
    <t>Premium</t>
  </si>
  <si>
    <t>Net Profit before taxation</t>
  </si>
  <si>
    <t>Net Profit after taxation</t>
  </si>
  <si>
    <t>Notes</t>
  </si>
  <si>
    <t>Segment Revenue</t>
  </si>
  <si>
    <t>Segment Results</t>
  </si>
  <si>
    <t>Carrying Amount of Revalued Assets</t>
  </si>
  <si>
    <t>The valuations of property, plant and equipment have been brought forward without amendment from the financial statements for the year ended 31 December 2002.</t>
  </si>
  <si>
    <t>Capital Commitments</t>
  </si>
  <si>
    <t>Secured</t>
  </si>
  <si>
    <t xml:space="preserve">  Short term</t>
  </si>
  <si>
    <t xml:space="preserve">  Long term</t>
  </si>
  <si>
    <t>Dividend Payable</t>
  </si>
  <si>
    <t>Authorisation for Issue</t>
  </si>
  <si>
    <t>Explanatory Notes</t>
  </si>
  <si>
    <t>As at</t>
  </si>
  <si>
    <t>Amount Due to Directors</t>
  </si>
  <si>
    <t>Eliminations</t>
  </si>
  <si>
    <t>Basic earnings per share (sen)-</t>
  </si>
  <si>
    <t>Material Change in Profit Before Taxation</t>
  </si>
  <si>
    <t>Foreign tax</t>
  </si>
  <si>
    <t>* Cash and cash equivalents at end of financial period comprise the following:</t>
  </si>
  <si>
    <t>Amount Due to Bankers</t>
  </si>
  <si>
    <t>Others</t>
  </si>
  <si>
    <t>Property, Plant and Equipment</t>
  </si>
  <si>
    <t>Amount due to Bankers</t>
  </si>
  <si>
    <t>Deferred Taxation</t>
  </si>
  <si>
    <t>Financed by:</t>
  </si>
  <si>
    <t>SHAREHOLDERS' EQUITY</t>
  </si>
  <si>
    <t>Construction of one additional shielded factory</t>
  </si>
  <si>
    <t>Purchase of machinery, heavy vehicles and other shipyard facilities</t>
  </si>
  <si>
    <t>Working capital for manufacturing and chartering of vessels</t>
  </si>
  <si>
    <t>Estimated listing expenses</t>
  </si>
  <si>
    <t>Note</t>
  </si>
  <si>
    <t>Gross Profit</t>
  </si>
  <si>
    <t>Cost of Sales and Services</t>
  </si>
  <si>
    <t>Restated</t>
  </si>
  <si>
    <t>Net cash generated from operating activities</t>
  </si>
  <si>
    <t>NET INCREASE IN CASH AND CASH EQUIVALENTS</t>
  </si>
  <si>
    <t>Prior Year Adjustment</t>
  </si>
  <si>
    <t>Profit for the year</t>
  </si>
  <si>
    <t>Balance at 1 January 2002</t>
  </si>
  <si>
    <t>Capital</t>
  </si>
  <si>
    <t>Balance at 31 December 2002 (as previously reported)</t>
  </si>
  <si>
    <t>Balance at 31 December 2002 (as restated)</t>
  </si>
  <si>
    <t>MASB 25: Income Taxes</t>
  </si>
  <si>
    <t>Previously Stated</t>
  </si>
  <si>
    <t>Adjustment</t>
  </si>
  <si>
    <t>b) Prior Year Adjustments</t>
  </si>
  <si>
    <t>Cash and Bank balances</t>
  </si>
  <si>
    <t>Trade Receivables</t>
  </si>
  <si>
    <t>Other Receivables</t>
  </si>
  <si>
    <t>Currency Translation Reserve</t>
  </si>
  <si>
    <t>CASH AND CASH EQUIVALENTS AT BEGINNING OF FINANCIAL PERIOD</t>
  </si>
  <si>
    <t>CASH AND CASH EQUIVALENTS AT THE END OF FINANCIAL PERIOD*</t>
  </si>
  <si>
    <t>CONDENSED CONSOLIDATED CASH FLOW STATEMENTS</t>
  </si>
  <si>
    <t>Currency</t>
  </si>
  <si>
    <t>Reserve</t>
  </si>
  <si>
    <t xml:space="preserve">Translation </t>
  </si>
  <si>
    <t>At date of Acqusition of Subsidiary Companies</t>
  </si>
  <si>
    <t>Profit for the period</t>
  </si>
  <si>
    <t xml:space="preserve"> -Exchange differences on translation</t>
  </si>
  <si>
    <t>Retained Profits</t>
  </si>
  <si>
    <t>Finance costs</t>
  </si>
  <si>
    <t>Group Borrowings and Debt Securities</t>
  </si>
  <si>
    <t>This interim financial statements are unaudited and have been prepared in accordance with the requirements of MASB 26" Interim Financial Reporting" and paragraph 9.22 of Kuala Lumpur Stock Exchange Listing Requirements, and should be read in conjunction with the Group's audited financial statements for the year ended 31 December 2002.</t>
  </si>
  <si>
    <t>The accounting policies and methods of computation adopted by the Group in these quarterly financial statements are consistent with those adopted in the most recent annual audited financial statements for the year ended 31 December 2002 except for the adoption of MASB 25, which became effective from 1 January 2003. The changes and effects of adopting MASB 25 which resulted in prior year adjustments are set out below:</t>
  </si>
  <si>
    <t>The audit report of the Group's most recent annual audited financial statements for the year ended 31 December 2002 was not subject to any qualification.</t>
  </si>
  <si>
    <t>The disclosure requirements for explanatory notes for variance of actual profit after tax and minority interest and shortfall in profit forecast are not applicable in this quarterly report announcement.</t>
  </si>
  <si>
    <t>Sale of Unquoted Investment and/or Properties</t>
  </si>
  <si>
    <t>Purchase or Disposal of Quoted Securities</t>
  </si>
  <si>
    <t>0*</t>
  </si>
  <si>
    <t>Tax Refundable</t>
  </si>
  <si>
    <t>* RM100 paid up share capital</t>
  </si>
  <si>
    <t>CONDENSED CONSOLIDATED STATEMENT OF CHANGES IN EQUITY</t>
  </si>
  <si>
    <t>/(loss)</t>
  </si>
  <si>
    <t>-</t>
  </si>
  <si>
    <t>1(b)</t>
  </si>
  <si>
    <t>a) Change in Accounting Policy</t>
  </si>
  <si>
    <t>The prior year adjustments have no effect to the retained profit brought forward</t>
  </si>
  <si>
    <t>The Group's performance is affected by regional economic conditions. The demand for new vessels is closely associated with the regional economic climate.</t>
  </si>
  <si>
    <t>There was no change in estimates that have had a material effect in the financial period under review.</t>
  </si>
  <si>
    <t>No dividend has been paid during the financial period under review.</t>
  </si>
  <si>
    <t>There was no change in the composition of the Group for the financial period under review.</t>
  </si>
  <si>
    <t>There is no off balance sheet financial instruments at the date of this quarterly report.</t>
  </si>
  <si>
    <t>The Board of Directors does not recommend any interim dividend to be declared for the financial period under review.</t>
  </si>
  <si>
    <t>As at the end of the quarter, there was only one class of shares in issue and they rank pari passu with each other.</t>
  </si>
  <si>
    <t xml:space="preserve"> -Exchange differences on translation </t>
  </si>
  <si>
    <t xml:space="preserve">Vessel Chartering </t>
  </si>
  <si>
    <t>Contingent Liabilities and Contingent Assets</t>
  </si>
  <si>
    <t>Earnings Per Share</t>
  </si>
  <si>
    <t>Diluted earnings per share (sen)</t>
  </si>
  <si>
    <t>(Reserve on consolidation)/Goodwill</t>
  </si>
  <si>
    <t>Net cash used in investing activities</t>
  </si>
  <si>
    <t>Net cash used in financing activities</t>
  </si>
  <si>
    <t>Shipbuilding and Ship repairs</t>
  </si>
  <si>
    <t>FOR THE QUARTER ENDED 30 SEPTEMBER 2003</t>
  </si>
  <si>
    <t>AS AT 30 SEPTEMBER 2003</t>
  </si>
  <si>
    <t>30.09.2003</t>
  </si>
  <si>
    <t>30.09.2002</t>
  </si>
  <si>
    <t>Balance at 30 September 2003</t>
  </si>
  <si>
    <t>9 months ended 30 September 2003</t>
  </si>
  <si>
    <t>3 months ended 30 September 2003</t>
  </si>
  <si>
    <t>As approved</t>
  </si>
  <si>
    <t xml:space="preserve">Utilised </t>
  </si>
  <si>
    <t>Balance</t>
  </si>
  <si>
    <t>TOTAL</t>
  </si>
  <si>
    <t>Utilisation of Public Proceeds</t>
  </si>
  <si>
    <t>As at 30 September 03</t>
  </si>
  <si>
    <t>The Group is not engaged in any material litigation and is not aware of any proceedings which materially affect the position or business of the Group as at 27 November 2003.</t>
  </si>
  <si>
    <t>There was no material event subsequent to the end of the current quarter.</t>
  </si>
  <si>
    <t>Weighted average number of ordinary shares in issue ('000)</t>
  </si>
  <si>
    <t>Other Operating Income/(Expenses)</t>
  </si>
  <si>
    <t>By the order of the Board</t>
  </si>
  <si>
    <t>The interim financial statements were authorised for issue by the Board of Directors in accordance with a resolution of the directors on 28 November 2003.</t>
  </si>
  <si>
    <t>Net gain not recognised in the income statement</t>
  </si>
  <si>
    <t>Issue of Shares upon IPO</t>
  </si>
  <si>
    <t xml:space="preserve">Issue of Shares </t>
  </si>
  <si>
    <t xml:space="preserve">Under MASB 25, deferred tax liabilities are recognised for all taxable temporary differences. Prior to the adoption of MASB 25, deferred tax liablities were provided for on account of timing differences only to the extent that a tax liability was expected to materialise in the foreseeable future. </t>
  </si>
  <si>
    <t>The change in accounting policy has been applied retrospectively and the brought forward  amounts have been restated. The effects of the change in accounting policy are as follows:</t>
  </si>
  <si>
    <t>The revenue from the vessel chartering segment for the current quarter was consistent with that of last quarter.</t>
  </si>
  <si>
    <t>The effective tax rate was lower than the statutory tax rate in Malaysia as a subsidiary engaged in shipbuilding activity has been granted with pioneer status incentive from 2000 till 2004. During the pioneer period, 85% of its statutory income from the shipbuilding operation is exempted from income tax.</t>
  </si>
  <si>
    <t>The Company was listed on the Main Board of KLSE on 13 August 2003. The status of utilisation of the proceeds of IPO  is as follow:</t>
  </si>
  <si>
    <t>Other than the above there were no issuance, cancellation, repurchase, resale and repayment of debt and equity securities during the financial period under review.</t>
  </si>
  <si>
    <t>The Company issued 13,300,000 ordinary shares of RM1.00 each  pursuant to the Company's prospectus dated 28 June 2003 in conjunction with the listing of the Company's shares on the Main Board of KLSE.</t>
  </si>
  <si>
    <t>The Group's borrowings as at the end of the quarter were as follows:</t>
  </si>
  <si>
    <t>Basic earnings per share of the Group is calculated by dividing the net profit after tax and minority interest for the financial period under review by the weighted average number of ordinary shares in issue for the period.</t>
  </si>
  <si>
    <t>There were no changes in contingent liabilities or contingent assets since the last annual balance sheet to the date of this report.</t>
  </si>
  <si>
    <t>Approved but not contracted for</t>
  </si>
  <si>
    <t>There was no material capital commitment since the last annual balance sheet to the date of this report except for the following:</t>
  </si>
  <si>
    <t>Individual Quarter</t>
  </si>
  <si>
    <t>Cummulative Quarter</t>
  </si>
  <si>
    <t>Period</t>
  </si>
  <si>
    <t>Fixed Deposit</t>
  </si>
  <si>
    <t>The shipbuilding and ship repair segment recorded a decrease in revenue and contribution to the Group operating profit for the current quarter mainly due to fewer number of  vessels being completed and delivered in the current quarter as compared to the last quarter. The Group expects more vessels to be completed and delivered in the next quarter.</t>
  </si>
  <si>
    <t>Net Tangible Asset per share (RM)</t>
  </si>
  <si>
    <t>The Condensed Consolidated Balance Sheets should be read in conjunction with the audited financial statements for the financial year ended 31 December 2002 and the accompanying explanatory notes attached to the interim financial statements.</t>
  </si>
  <si>
    <t>The Condensed Consolidated Cash Flow Statements should be read in conjunction with the audited financial statements for the financial year ended 31 December 2002 and the accompanying explanatory notes attached to the interim financial statements.</t>
  </si>
  <si>
    <t>The Condensed Consolidated Income Statements should be read in conjunction with the audited financial statements for the financial year ended 31 December 2002 and the accompanying explanatory notes attached to the interim financial statements.</t>
  </si>
  <si>
    <t>The Condensed Consolidated Statements of Changes in Equity should be read in conjunction with the audited financial statements for the financial year ended 31 December 2002 and the accompanying explanatory notes attached to the interim financial statements.</t>
  </si>
  <si>
    <t xml:space="preserve">    of the financial statements of foreign entity</t>
  </si>
  <si>
    <t>There were no item affecting assets, liabilities, equity, net income or cash flows during the financial period under review that were unusual because of their nature, size or incidence except as disclosed in note 6</t>
  </si>
  <si>
    <t>The profit before tax for the current quarter decreased by approximately 37% compared to the preceding quarter. This was mainly due to fewer number of vessels being completed and delivered to customers in the current quarter as compared to the preceding quarter.</t>
  </si>
  <si>
    <t>Barring any unforeseen circumstances, the Board expects the Group to achieve the forecasted profit for the financial year ending 2003.</t>
  </si>
  <si>
    <t>All the above borrowings are denominated in Ringgit Malaysia.</t>
  </si>
  <si>
    <t xml:space="preserve">There was no sale of unquoted investment and properties of the Group for the current quarter and the current financial year to date. </t>
  </si>
  <si>
    <t>There was no purchase or sale of quoted securities for the current quarter and current financial year to date and no quoted securities was held as at the end of the reporting period.</t>
  </si>
  <si>
    <t xml:space="preserve">No comparative figures are available since this is the second announcement. </t>
  </si>
  <si>
    <t>No comparative figures are available since this is the second announcement.</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</si>
</sst>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_(* #,##0.0_);_(* \(#,##0.0\);_(* &quot;-&quot;??_);_(@_)"/>
    <numFmt numFmtId="166" formatCode="_(* #,##0_);_(* \(#,##0\);_(* &quot;-&quot;??_);_(@_)"/>
    <numFmt numFmtId="167" formatCode="_(* #,##0.000_);_(* \(#,##0.000\);_(* &quot;-&quot;??_);_(@_)"/>
    <numFmt numFmtId="168" formatCode="_(* #,##0.0000_);_(* \(#,##0.0000\);_(* &quot;-&quot;??_);_(@_)"/>
    <numFmt numFmtId="169" formatCode="0.00_);\(0.00\)"/>
    <numFmt numFmtId="170" formatCode="0.0_);\(0.0\)"/>
    <numFmt numFmtId="171" formatCode="0_);\(0\)"/>
    <numFmt numFmtId="172" formatCode="0.00000000"/>
    <numFmt numFmtId="173" formatCode="0.0000000"/>
    <numFmt numFmtId="174" formatCode="0.000000"/>
    <numFmt numFmtId="175" formatCode="0.00000"/>
    <numFmt numFmtId="176" formatCode="0.00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
  </numFmts>
  <fonts count="9">
    <font>
      <sz val="10"/>
      <name val="Arial"/>
      <family val="0"/>
    </font>
    <font>
      <sz val="10"/>
      <name val="Times New Roman"/>
      <family val="1"/>
    </font>
    <font>
      <b/>
      <sz val="12"/>
      <name val="Times New Roman"/>
      <family val="1"/>
    </font>
    <font>
      <sz val="12"/>
      <name val="Times New Roman"/>
      <family val="1"/>
    </font>
    <font>
      <u val="single"/>
      <sz val="12"/>
      <name val="Times New Roman"/>
      <family val="1"/>
    </font>
    <font>
      <b/>
      <i/>
      <sz val="12"/>
      <name val="Times New Roman"/>
      <family val="1"/>
    </font>
    <font>
      <i/>
      <sz val="12"/>
      <name val="Times New Roman"/>
      <family val="1"/>
    </font>
    <font>
      <b/>
      <sz val="10"/>
      <name val="Times New Roman"/>
      <family val="1"/>
    </font>
    <font>
      <i/>
      <sz val="10"/>
      <name val="Times New Roman"/>
      <family val="1"/>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1" fillId="0" borderId="0" xfId="0" applyFont="1" applyAlignment="1" quotePrefix="1">
      <alignment/>
    </xf>
    <xf numFmtId="0" fontId="1" fillId="0" borderId="0" xfId="0" applyFont="1" applyBorder="1" applyAlignment="1">
      <alignment horizontal="center"/>
    </xf>
    <xf numFmtId="37" fontId="1" fillId="0" borderId="0" xfId="0" applyNumberFormat="1" applyFont="1" applyAlignment="1">
      <alignment/>
    </xf>
    <xf numFmtId="37" fontId="1" fillId="0" borderId="0" xfId="0" applyNumberFormat="1" applyFont="1" applyBorder="1" applyAlignment="1">
      <alignment/>
    </xf>
    <xf numFmtId="37" fontId="1" fillId="0" borderId="1" xfId="0" applyNumberFormat="1" applyFont="1" applyBorder="1" applyAlignment="1">
      <alignment/>
    </xf>
    <xf numFmtId="37" fontId="1" fillId="0" borderId="2" xfId="0" applyNumberFormat="1" applyFont="1" applyBorder="1" applyAlignment="1">
      <alignment/>
    </xf>
    <xf numFmtId="37" fontId="1" fillId="0" borderId="3" xfId="0" applyNumberFormat="1" applyFont="1" applyBorder="1" applyAlignment="1">
      <alignment horizontal="center"/>
    </xf>
    <xf numFmtId="37" fontId="1" fillId="0" borderId="0" xfId="0" applyNumberFormat="1" applyFont="1" applyBorder="1" applyAlignment="1">
      <alignment horizontal="center"/>
    </xf>
    <xf numFmtId="39" fontId="1" fillId="0" borderId="0" xfId="0" applyNumberFormat="1" applyFont="1" applyBorder="1" applyAlignment="1">
      <alignment horizontal="right"/>
    </xf>
    <xf numFmtId="37" fontId="1" fillId="0" borderId="0" xfId="0" applyNumberFormat="1" applyFont="1" applyAlignment="1">
      <alignment horizontal="center"/>
    </xf>
    <xf numFmtId="166" fontId="1" fillId="0" borderId="0" xfId="15" applyNumberFormat="1" applyFont="1" applyAlignment="1">
      <alignment/>
    </xf>
    <xf numFmtId="166" fontId="1" fillId="0" borderId="0" xfId="15" applyNumberFormat="1" applyFont="1" applyAlignment="1">
      <alignment horizontal="center"/>
    </xf>
    <xf numFmtId="166" fontId="1" fillId="0" borderId="0" xfId="15" applyNumberFormat="1" applyFont="1" applyAlignment="1">
      <alignment horizontal="right"/>
    </xf>
    <xf numFmtId="166" fontId="1" fillId="0" borderId="1" xfId="15" applyNumberFormat="1" applyFont="1" applyBorder="1" applyAlignment="1">
      <alignment/>
    </xf>
    <xf numFmtId="166" fontId="1" fillId="0" borderId="4" xfId="15" applyNumberFormat="1" applyFont="1" applyBorder="1" applyAlignment="1">
      <alignment/>
    </xf>
    <xf numFmtId="166" fontId="1" fillId="0" borderId="2" xfId="15" applyNumberFormat="1" applyFont="1" applyBorder="1" applyAlignment="1">
      <alignment/>
    </xf>
    <xf numFmtId="166" fontId="1" fillId="0" borderId="0" xfId="15" applyNumberFormat="1" applyFont="1" applyBorder="1" applyAlignment="1">
      <alignment/>
    </xf>
    <xf numFmtId="0" fontId="2" fillId="0" borderId="0" xfId="0" applyFont="1" applyAlignment="1">
      <alignment vertical="top"/>
    </xf>
    <xf numFmtId="0" fontId="3" fillId="0" borderId="0" xfId="0" applyFont="1" applyAlignment="1">
      <alignment wrapText="1"/>
    </xf>
    <xf numFmtId="0" fontId="3" fillId="0" borderId="0" xfId="0" applyFont="1" applyAlignment="1">
      <alignment vertical="top"/>
    </xf>
    <xf numFmtId="0" fontId="2" fillId="0" borderId="0" xfId="0" applyFont="1" applyAlignment="1">
      <alignment wrapText="1"/>
    </xf>
    <xf numFmtId="0" fontId="3" fillId="0" borderId="0" xfId="0" applyFont="1" applyAlignment="1">
      <alignment horizontal="justify" vertical="top"/>
    </xf>
    <xf numFmtId="0" fontId="3" fillId="0" borderId="0" xfId="0" applyFont="1" applyAlignment="1">
      <alignment horizontal="justify" wrapText="1"/>
    </xf>
    <xf numFmtId="0" fontId="3" fillId="0" borderId="0" xfId="0" applyFont="1" applyAlignment="1">
      <alignment horizontal="justify"/>
    </xf>
    <xf numFmtId="166" fontId="3" fillId="0" borderId="0" xfId="15" applyNumberFormat="1" applyFont="1" applyAlignment="1">
      <alignment wrapText="1"/>
    </xf>
    <xf numFmtId="37" fontId="3" fillId="0" borderId="0" xfId="15" applyNumberFormat="1" applyFont="1" applyAlignment="1">
      <alignment horizontal="justify"/>
    </xf>
    <xf numFmtId="0" fontId="2" fillId="0" borderId="0" xfId="0" applyFont="1" applyAlignment="1">
      <alignment horizontal="justify"/>
    </xf>
    <xf numFmtId="37" fontId="3" fillId="0" borderId="0" xfId="0" applyNumberFormat="1" applyFont="1" applyAlignment="1">
      <alignment wrapText="1"/>
    </xf>
    <xf numFmtId="0" fontId="2" fillId="0" borderId="0" xfId="0" applyFont="1" applyAlignment="1">
      <alignment horizontal="justify" vertical="top"/>
    </xf>
    <xf numFmtId="0" fontId="3" fillId="0" borderId="0" xfId="0" applyFont="1" applyAlignment="1">
      <alignment horizontal="right"/>
    </xf>
    <xf numFmtId="0" fontId="3" fillId="0" borderId="0" xfId="0" applyFont="1" applyAlignment="1">
      <alignment vertical="top" wrapText="1"/>
    </xf>
    <xf numFmtId="0" fontId="3" fillId="0" borderId="0" xfId="0" applyFont="1" applyAlignment="1">
      <alignment horizontal="right" wrapText="1"/>
    </xf>
    <xf numFmtId="37" fontId="3" fillId="0" borderId="1" xfId="0" applyNumberFormat="1" applyFont="1" applyBorder="1" applyAlignment="1">
      <alignment wrapText="1"/>
    </xf>
    <xf numFmtId="37" fontId="3" fillId="0" borderId="2" xfId="0" applyNumberFormat="1" applyFont="1" applyBorder="1" applyAlignment="1">
      <alignment wrapText="1"/>
    </xf>
    <xf numFmtId="0" fontId="0" fillId="0" borderId="0" xfId="0" applyAlignment="1">
      <alignment/>
    </xf>
    <xf numFmtId="0" fontId="2" fillId="0" borderId="0" xfId="0" applyFont="1" applyAlignment="1">
      <alignment/>
    </xf>
    <xf numFmtId="37" fontId="3" fillId="0" borderId="0" xfId="0" applyNumberFormat="1" applyFont="1" applyBorder="1" applyAlignment="1">
      <alignment wrapText="1"/>
    </xf>
    <xf numFmtId="2" fontId="3" fillId="0" borderId="0" xfId="0" applyNumberFormat="1" applyFont="1" applyAlignment="1">
      <alignment wrapText="1"/>
    </xf>
    <xf numFmtId="166" fontId="1" fillId="0" borderId="1" xfId="15" applyNumberFormat="1" applyFont="1" applyBorder="1" applyAlignment="1">
      <alignment horizontal="center"/>
    </xf>
    <xf numFmtId="166" fontId="1" fillId="0" borderId="0" xfId="15" applyNumberFormat="1" applyFont="1" applyBorder="1" applyAlignment="1">
      <alignment horizontal="center"/>
    </xf>
    <xf numFmtId="0" fontId="1" fillId="0" borderId="1" xfId="0" applyFont="1" applyBorder="1" applyAlignment="1">
      <alignment/>
    </xf>
    <xf numFmtId="0" fontId="1" fillId="0" borderId="0" xfId="0" applyFont="1" applyBorder="1" applyAlignment="1">
      <alignment/>
    </xf>
    <xf numFmtId="166" fontId="1" fillId="0" borderId="5" xfId="15" applyNumberFormat="1" applyFont="1" applyBorder="1" applyAlignment="1">
      <alignment horizontal="center"/>
    </xf>
    <xf numFmtId="166" fontId="1" fillId="0" borderId="6" xfId="15" applyNumberFormat="1" applyFont="1" applyBorder="1" applyAlignment="1">
      <alignment horizontal="center"/>
    </xf>
    <xf numFmtId="166" fontId="1" fillId="0" borderId="7" xfId="15" applyNumberFormat="1" applyFont="1" applyBorder="1" applyAlignment="1">
      <alignment horizontal="center"/>
    </xf>
    <xf numFmtId="166" fontId="1" fillId="0" borderId="8" xfId="15" applyNumberFormat="1" applyFont="1" applyBorder="1" applyAlignment="1">
      <alignment horizontal="center"/>
    </xf>
    <xf numFmtId="0" fontId="1" fillId="0" borderId="0" xfId="0" applyFont="1" applyAlignment="1">
      <alignment/>
    </xf>
    <xf numFmtId="0" fontId="4" fillId="0" borderId="0" xfId="0" applyFont="1" applyAlignment="1">
      <alignment horizontal="justify"/>
    </xf>
    <xf numFmtId="0" fontId="5" fillId="0" borderId="0" xfId="0" applyFont="1" applyAlignment="1">
      <alignment wrapText="1"/>
    </xf>
    <xf numFmtId="0" fontId="3" fillId="0" borderId="0" xfId="0" applyFont="1" applyAlignment="1">
      <alignment horizontal="left" wrapText="1"/>
    </xf>
    <xf numFmtId="0" fontId="6" fillId="0" borderId="0" xfId="0" applyFont="1" applyAlignment="1">
      <alignment wrapText="1"/>
    </xf>
    <xf numFmtId="0" fontId="3" fillId="0" borderId="0" xfId="0" applyFont="1" applyAlignment="1">
      <alignment horizontal="center" wrapText="1"/>
    </xf>
    <xf numFmtId="37" fontId="1" fillId="0" borderId="9" xfId="0" applyNumberFormat="1" applyFont="1" applyBorder="1" applyAlignment="1">
      <alignment/>
    </xf>
    <xf numFmtId="37" fontId="1" fillId="0" borderId="7" xfId="0" applyNumberFormat="1" applyFont="1" applyBorder="1" applyAlignment="1">
      <alignment horizontal="center"/>
    </xf>
    <xf numFmtId="0" fontId="7" fillId="0" borderId="0" xfId="0" applyFont="1" applyAlignment="1">
      <alignment/>
    </xf>
    <xf numFmtId="166" fontId="1" fillId="0" borderId="10" xfId="15" applyNumberFormat="1" applyFont="1" applyBorder="1" applyAlignment="1">
      <alignment/>
    </xf>
    <xf numFmtId="37" fontId="1" fillId="0" borderId="10" xfId="0" applyNumberFormat="1" applyFont="1" applyBorder="1" applyAlignment="1">
      <alignment/>
    </xf>
    <xf numFmtId="0" fontId="3" fillId="0" borderId="0" xfId="0" applyFont="1" applyAlignment="1">
      <alignment horizontal="center"/>
    </xf>
    <xf numFmtId="37" fontId="1" fillId="0" borderId="1" xfId="0" applyNumberFormat="1" applyFont="1" applyBorder="1" applyAlignment="1">
      <alignment horizontal="center"/>
    </xf>
    <xf numFmtId="0" fontId="2" fillId="0" borderId="0" xfId="0" applyFont="1" applyAlignment="1">
      <alignment horizontal="left" wrapText="1"/>
    </xf>
    <xf numFmtId="37" fontId="1" fillId="0" borderId="2" xfId="15" applyNumberFormat="1" applyFont="1" applyBorder="1" applyAlignment="1">
      <alignment/>
    </xf>
    <xf numFmtId="37" fontId="1" fillId="0" borderId="4" xfId="0" applyNumberFormat="1" applyFont="1" applyBorder="1" applyAlignment="1">
      <alignment/>
    </xf>
    <xf numFmtId="0" fontId="1" fillId="0" borderId="0" xfId="0" applyFont="1" applyAlignment="1">
      <alignment horizontal="center"/>
    </xf>
    <xf numFmtId="37" fontId="3" fillId="0" borderId="0" xfId="15" applyNumberFormat="1" applyFont="1" applyAlignment="1">
      <alignment horizontal="right"/>
    </xf>
    <xf numFmtId="0" fontId="3" fillId="0" borderId="0" xfId="0" applyFont="1" applyAlignment="1">
      <alignment/>
    </xf>
    <xf numFmtId="2" fontId="3" fillId="0" borderId="0" xfId="0" applyNumberFormat="1" applyFont="1" applyAlignment="1">
      <alignment horizontal="right" wrapText="1"/>
    </xf>
    <xf numFmtId="0" fontId="3" fillId="0" borderId="0" xfId="0" applyFont="1" applyAlignment="1">
      <alignment horizontal="justify" vertical="top" wrapText="1"/>
    </xf>
    <xf numFmtId="0" fontId="1" fillId="0" borderId="0" xfId="0" applyFont="1" applyAlignment="1">
      <alignment horizontal="left"/>
    </xf>
    <xf numFmtId="37" fontId="3" fillId="0" borderId="0" xfId="0" applyNumberFormat="1" applyFont="1" applyAlignment="1">
      <alignment horizontal="right" wrapText="1"/>
    </xf>
    <xf numFmtId="37" fontId="3" fillId="0" borderId="2" xfId="0" applyNumberFormat="1" applyFont="1" applyBorder="1" applyAlignment="1">
      <alignment horizontal="right" wrapText="1"/>
    </xf>
    <xf numFmtId="166" fontId="1" fillId="0" borderId="0" xfId="15" applyNumberFormat="1" applyFont="1" applyBorder="1" applyAlignment="1">
      <alignment horizontal="right"/>
    </xf>
    <xf numFmtId="37" fontId="1" fillId="0" borderId="0" xfId="0" applyNumberFormat="1" applyFont="1" applyBorder="1" applyAlignment="1">
      <alignment horizontal="right"/>
    </xf>
    <xf numFmtId="0" fontId="1" fillId="0" borderId="0" xfId="0" applyFont="1" applyBorder="1" applyAlignment="1">
      <alignment horizontal="right"/>
    </xf>
    <xf numFmtId="0" fontId="1" fillId="0" borderId="1" xfId="0" applyFont="1" applyBorder="1" applyAlignment="1">
      <alignment horizontal="right"/>
    </xf>
    <xf numFmtId="0" fontId="1" fillId="0" borderId="0" xfId="0" applyFont="1" applyAlignment="1">
      <alignment horizontal="right"/>
    </xf>
    <xf numFmtId="0" fontId="1" fillId="0" borderId="1" xfId="0" applyFont="1" applyBorder="1" applyAlignment="1">
      <alignment horizontal="center"/>
    </xf>
    <xf numFmtId="166" fontId="1" fillId="0" borderId="11" xfId="15" applyNumberFormat="1" applyFont="1" applyBorder="1" applyAlignment="1">
      <alignment horizontal="center"/>
    </xf>
    <xf numFmtId="166" fontId="1" fillId="0" borderId="10" xfId="15" applyNumberFormat="1" applyFont="1" applyBorder="1" applyAlignment="1">
      <alignment horizontal="center"/>
    </xf>
    <xf numFmtId="37" fontId="1" fillId="0" borderId="10" xfId="0" applyNumberFormat="1" applyFont="1" applyBorder="1" applyAlignment="1">
      <alignment horizontal="center"/>
    </xf>
    <xf numFmtId="0" fontId="1" fillId="0" borderId="12" xfId="0" applyFont="1" applyBorder="1" applyAlignment="1">
      <alignment/>
    </xf>
    <xf numFmtId="0" fontId="1" fillId="0" borderId="10" xfId="0" applyFont="1" applyBorder="1" applyAlignment="1">
      <alignment horizontal="center"/>
    </xf>
    <xf numFmtId="37" fontId="1" fillId="0" borderId="6" xfId="0" applyNumberFormat="1" applyFont="1" applyBorder="1" applyAlignment="1">
      <alignment horizontal="center"/>
    </xf>
    <xf numFmtId="0" fontId="7" fillId="0" borderId="0" xfId="0" applyFont="1" applyAlignment="1">
      <alignment horizontal="center"/>
    </xf>
    <xf numFmtId="0" fontId="1" fillId="0" borderId="0" xfId="0" applyFont="1" applyAlignment="1" quotePrefix="1">
      <alignment horizontal="center"/>
    </xf>
    <xf numFmtId="37" fontId="3" fillId="0" borderId="0" xfId="15" applyNumberFormat="1" applyFont="1" applyBorder="1" applyAlignment="1">
      <alignment horizontal="right"/>
    </xf>
    <xf numFmtId="0" fontId="1" fillId="0" borderId="8" xfId="0" applyFont="1" applyBorder="1" applyAlignment="1">
      <alignment horizontal="center"/>
    </xf>
    <xf numFmtId="39" fontId="1" fillId="0" borderId="3" xfId="0" applyNumberFormat="1" applyFont="1" applyBorder="1" applyAlignment="1">
      <alignment horizontal="right"/>
    </xf>
    <xf numFmtId="39" fontId="1" fillId="0" borderId="0" xfId="0" applyNumberFormat="1" applyFont="1" applyAlignment="1">
      <alignment horizontal="right"/>
    </xf>
    <xf numFmtId="0" fontId="8" fillId="0" borderId="0" xfId="0" applyFont="1" applyAlignment="1">
      <alignment/>
    </xf>
    <xf numFmtId="0" fontId="1" fillId="0" borderId="0" xfId="15" applyNumberFormat="1" applyFont="1" applyAlignment="1">
      <alignment/>
    </xf>
    <xf numFmtId="183" fontId="1" fillId="0" borderId="0" xfId="15" applyNumberFormat="1" applyFont="1" applyAlignment="1">
      <alignment horizontal="center"/>
    </xf>
    <xf numFmtId="0" fontId="3" fillId="0" borderId="0" xfId="0" applyFont="1" applyAlignment="1">
      <alignment horizontal="left"/>
    </xf>
    <xf numFmtId="168" fontId="1" fillId="0" borderId="3" xfId="15" applyNumberFormat="1" applyFont="1" applyBorder="1" applyAlignment="1">
      <alignment/>
    </xf>
    <xf numFmtId="166" fontId="3" fillId="0" borderId="3" xfId="15" applyNumberFormat="1" applyFont="1" applyBorder="1" applyAlignment="1">
      <alignment horizontal="left"/>
    </xf>
    <xf numFmtId="0" fontId="1" fillId="0" borderId="0" xfId="0" applyFont="1" applyAlignment="1">
      <alignment horizontal="justify"/>
    </xf>
    <xf numFmtId="0" fontId="1" fillId="0" borderId="0" xfId="0" applyFont="1" applyAlignment="1">
      <alignment horizontal="left"/>
    </xf>
    <xf numFmtId="37" fontId="1" fillId="0" borderId="0" xfId="0" applyNumberFormat="1" applyFont="1" applyAlignment="1">
      <alignment horizontal="center"/>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3" fillId="0" borderId="0" xfId="0" applyFont="1" applyAlignment="1">
      <alignment horizontal="justify"/>
    </xf>
    <xf numFmtId="0" fontId="3" fillId="0" borderId="0" xfId="0" applyFont="1" applyAlignment="1">
      <alignment horizontal="left"/>
    </xf>
    <xf numFmtId="0" fontId="3" fillId="0" borderId="0" xfId="0" applyFont="1" applyAlignment="1">
      <alignment horizontal="justify" vertical="top"/>
    </xf>
    <xf numFmtId="0" fontId="3" fillId="0" borderId="0" xfId="0" applyFont="1" applyAlignment="1">
      <alignment horizontal="left" wrapText="1"/>
    </xf>
    <xf numFmtId="0" fontId="3" fillId="0" borderId="0" xfId="0" applyFont="1" applyAlignment="1">
      <alignment horizontal="justify" vertical="top" wrapText="1"/>
    </xf>
    <xf numFmtId="0" fontId="3" fillId="0" borderId="0" xfId="0" applyFont="1" applyAlignment="1">
      <alignment horizontal="left" vertical="top" wrapText="1"/>
    </xf>
    <xf numFmtId="0" fontId="3" fillId="0" borderId="0" xfId="0" applyFont="1" applyAlignment="1">
      <alignment horizontal="justify" wrapText="1"/>
    </xf>
    <xf numFmtId="0" fontId="3" fillId="0" borderId="0" xfId="0" applyFont="1" applyAlignment="1">
      <alignment horizontal="justify" vertical="justify" wrapText="1"/>
    </xf>
    <xf numFmtId="0" fontId="2" fillId="0" borderId="0" xfId="0" applyFont="1" applyAlignment="1">
      <alignment horizontal="left" vertical="top"/>
    </xf>
    <xf numFmtId="0" fontId="3" fillId="0" borderId="0" xfId="0" applyFont="1" applyAlignment="1">
      <alignment horizontal="center"/>
    </xf>
    <xf numFmtId="0" fontId="3" fillId="0" borderId="0" xfId="0" applyFont="1" applyAlignment="1" quotePrefix="1">
      <alignment horizontal="justify" vertical="top"/>
    </xf>
    <xf numFmtId="0" fontId="3" fillId="0" borderId="0" xfId="0" applyNumberFormat="1" applyFont="1" applyAlignment="1">
      <alignment horizontal="justify" vertical="top"/>
    </xf>
    <xf numFmtId="0" fontId="2"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2"/>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1</xdr:col>
      <xdr:colOff>657225</xdr:colOff>
      <xdr:row>2</xdr:row>
      <xdr:rowOff>123825</xdr:rowOff>
    </xdr:to>
    <xdr:pic>
      <xdr:nvPicPr>
        <xdr:cNvPr id="1" name="Picture 1"/>
        <xdr:cNvPicPr preferRelativeResize="1">
          <a:picLocks noChangeAspect="1"/>
        </xdr:cNvPicPr>
      </xdr:nvPicPr>
      <xdr:blipFill>
        <a:blip r:embed="rId1"/>
        <a:stretch>
          <a:fillRect/>
        </a:stretch>
      </xdr:blipFill>
      <xdr:spPr>
        <a:xfrm>
          <a:off x="28575" y="38100"/>
          <a:ext cx="8477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4:I52"/>
  <sheetViews>
    <sheetView workbookViewId="0" topLeftCell="A24">
      <selection activeCell="A54" sqref="A54"/>
    </sheetView>
  </sheetViews>
  <sheetFormatPr defaultColWidth="9.140625" defaultRowHeight="12.75"/>
  <cols>
    <col min="1" max="1" width="28.00390625" style="1" customWidth="1"/>
    <col min="2" max="2" width="4.7109375" style="66" bestFit="1" customWidth="1"/>
    <col min="3" max="3" width="12.421875" style="6" customWidth="1"/>
    <col min="4" max="4" width="2.28125" style="7" customWidth="1"/>
    <col min="5" max="5" width="14.8515625" style="6" customWidth="1"/>
    <col min="6" max="6" width="2.7109375" style="7" customWidth="1"/>
    <col min="7" max="7" width="11.00390625" style="6" customWidth="1"/>
    <col min="8" max="8" width="2.57421875" style="7" customWidth="1"/>
    <col min="9" max="9" width="15.57421875" style="6" customWidth="1"/>
    <col min="10" max="16384" width="9.140625" style="1" customWidth="1"/>
  </cols>
  <sheetData>
    <row r="1" ht="12.75"/>
    <row r="2" ht="12.75"/>
    <row r="3" ht="12.75"/>
    <row r="4" ht="12.75">
      <c r="A4" s="1" t="s">
        <v>0</v>
      </c>
    </row>
    <row r="6" spans="1:2" ht="12.75">
      <c r="A6" s="58" t="s">
        <v>1</v>
      </c>
      <c r="B6" s="86"/>
    </row>
    <row r="7" ht="12.75">
      <c r="A7" s="1" t="s">
        <v>165</v>
      </c>
    </row>
    <row r="8" ht="12" customHeight="1">
      <c r="A8" s="1" t="s">
        <v>15</v>
      </c>
    </row>
    <row r="9" ht="12" customHeight="1"/>
    <row r="10" spans="3:9" ht="12" customHeight="1">
      <c r="C10" s="100" t="s">
        <v>199</v>
      </c>
      <c r="D10" s="100"/>
      <c r="E10" s="100"/>
      <c r="G10" s="100" t="s">
        <v>200</v>
      </c>
      <c r="H10" s="100"/>
      <c r="I10" s="100"/>
    </row>
    <row r="11" spans="3:9" ht="12.75">
      <c r="C11" s="13"/>
      <c r="D11" s="11"/>
      <c r="E11" s="13" t="s">
        <v>4</v>
      </c>
      <c r="F11" s="11"/>
      <c r="G11" s="13"/>
      <c r="H11" s="11"/>
      <c r="I11" s="13" t="s">
        <v>4</v>
      </c>
    </row>
    <row r="12" spans="3:9" ht="12.75">
      <c r="C12" s="13" t="s">
        <v>2</v>
      </c>
      <c r="D12" s="11"/>
      <c r="E12" s="13" t="s">
        <v>5</v>
      </c>
      <c r="F12" s="11"/>
      <c r="G12" s="13" t="s">
        <v>2</v>
      </c>
      <c r="H12" s="11"/>
      <c r="I12" s="13" t="s">
        <v>5</v>
      </c>
    </row>
    <row r="13" spans="3:9" ht="12.75">
      <c r="C13" s="13" t="s">
        <v>3</v>
      </c>
      <c r="D13" s="11"/>
      <c r="E13" s="13" t="s">
        <v>3</v>
      </c>
      <c r="F13" s="11"/>
      <c r="G13" s="13" t="s">
        <v>6</v>
      </c>
      <c r="H13" s="11"/>
      <c r="I13" s="13" t="s">
        <v>201</v>
      </c>
    </row>
    <row r="14" spans="2:9" ht="12.75">
      <c r="B14" s="66" t="s">
        <v>102</v>
      </c>
      <c r="C14" s="13" t="s">
        <v>167</v>
      </c>
      <c r="D14" s="11"/>
      <c r="E14" s="13" t="s">
        <v>168</v>
      </c>
      <c r="F14" s="11"/>
      <c r="G14" s="13" t="s">
        <v>167</v>
      </c>
      <c r="H14" s="11"/>
      <c r="I14" s="13" t="s">
        <v>168</v>
      </c>
    </row>
    <row r="15" spans="3:9" s="66" customFormat="1" ht="12.75">
      <c r="C15" s="13" t="s">
        <v>35</v>
      </c>
      <c r="D15" s="11"/>
      <c r="E15" s="13" t="s">
        <v>35</v>
      </c>
      <c r="F15" s="11"/>
      <c r="G15" s="13" t="s">
        <v>35</v>
      </c>
      <c r="H15" s="11"/>
      <c r="I15" s="13" t="s">
        <v>35</v>
      </c>
    </row>
    <row r="17" spans="1:9" ht="12.75">
      <c r="A17" s="1" t="s">
        <v>7</v>
      </c>
      <c r="B17" s="66">
        <v>8</v>
      </c>
      <c r="C17" s="6">
        <v>12268</v>
      </c>
      <c r="E17" s="6">
        <v>0</v>
      </c>
      <c r="G17" s="6">
        <v>38131</v>
      </c>
      <c r="I17" s="6">
        <v>0</v>
      </c>
    </row>
    <row r="19" spans="1:9" ht="12.75">
      <c r="A19" s="1" t="s">
        <v>104</v>
      </c>
      <c r="C19" s="6">
        <v>-8167</v>
      </c>
      <c r="E19" s="6">
        <v>0</v>
      </c>
      <c r="G19" s="6">
        <v>-24612</v>
      </c>
      <c r="I19" s="6">
        <v>0</v>
      </c>
    </row>
    <row r="20" spans="3:9" ht="12.75">
      <c r="C20" s="8"/>
      <c r="E20" s="8"/>
      <c r="G20" s="8"/>
      <c r="I20" s="8"/>
    </row>
    <row r="21" spans="1:9" ht="12.75">
      <c r="A21" s="1" t="s">
        <v>103</v>
      </c>
      <c r="C21" s="6">
        <f>SUM(C17:C20)</f>
        <v>4101</v>
      </c>
      <c r="E21" s="6">
        <f>SUM(E17:E20)</f>
        <v>0</v>
      </c>
      <c r="G21" s="6">
        <f>SUM(G17:G20)</f>
        <v>13519</v>
      </c>
      <c r="I21" s="6">
        <f>SUM(I17:I20)</f>
        <v>0</v>
      </c>
    </row>
    <row r="23" spans="1:9" ht="12.75">
      <c r="A23" s="1" t="s">
        <v>181</v>
      </c>
      <c r="C23" s="7">
        <v>16</v>
      </c>
      <c r="E23" s="7">
        <v>0</v>
      </c>
      <c r="G23" s="7">
        <v>328</v>
      </c>
      <c r="I23" s="7">
        <v>0</v>
      </c>
    </row>
    <row r="24" spans="3:9" ht="12.75">
      <c r="C24" s="7"/>
      <c r="E24" s="7"/>
      <c r="G24" s="7"/>
      <c r="I24" s="7"/>
    </row>
    <row r="25" spans="1:9" ht="12.75">
      <c r="A25" s="1" t="s">
        <v>36</v>
      </c>
      <c r="C25" s="6">
        <v>-617</v>
      </c>
      <c r="E25" s="6">
        <v>0</v>
      </c>
      <c r="G25" s="6">
        <v>-1858</v>
      </c>
      <c r="I25" s="6">
        <v>0</v>
      </c>
    </row>
    <row r="26" spans="3:9" ht="12.75">
      <c r="C26" s="8"/>
      <c r="E26" s="8"/>
      <c r="G26" s="8"/>
      <c r="I26" s="8"/>
    </row>
    <row r="27" spans="1:9" ht="12.75">
      <c r="A27" s="1" t="s">
        <v>8</v>
      </c>
      <c r="B27" s="66">
        <v>8</v>
      </c>
      <c r="C27" s="6">
        <f>SUM(C21:C26)</f>
        <v>3500</v>
      </c>
      <c r="E27" s="6">
        <f>SUM(E21:E26)</f>
        <v>0</v>
      </c>
      <c r="G27" s="6">
        <f>SUM(G21:G26)</f>
        <v>11989</v>
      </c>
      <c r="I27" s="6">
        <f>SUM(I21:I23)</f>
        <v>0</v>
      </c>
    </row>
    <row r="29" spans="1:9" ht="12.75">
      <c r="A29" s="1" t="s">
        <v>132</v>
      </c>
      <c r="C29" s="7">
        <v>-505</v>
      </c>
      <c r="E29" s="7">
        <v>0</v>
      </c>
      <c r="G29" s="7">
        <v>-1792</v>
      </c>
      <c r="I29" s="7">
        <v>0</v>
      </c>
    </row>
    <row r="30" spans="3:9" ht="12.75">
      <c r="C30" s="8"/>
      <c r="E30" s="8"/>
      <c r="G30" s="8"/>
      <c r="I30" s="8"/>
    </row>
    <row r="31" spans="1:9" ht="12.75">
      <c r="A31" s="1" t="s">
        <v>70</v>
      </c>
      <c r="C31" s="6">
        <f>SUM(C27:C29)</f>
        <v>2995</v>
      </c>
      <c r="E31" s="6">
        <f>SUM(E27:E29)</f>
        <v>0</v>
      </c>
      <c r="G31" s="6">
        <f>SUM(G27:G29)</f>
        <v>10197</v>
      </c>
      <c r="I31" s="6">
        <f>SUM(I27:I29)</f>
        <v>0</v>
      </c>
    </row>
    <row r="33" spans="1:9" ht="12.75">
      <c r="A33" s="1" t="s">
        <v>14</v>
      </c>
      <c r="B33" s="66">
        <v>18</v>
      </c>
      <c r="C33" s="7">
        <v>-140</v>
      </c>
      <c r="E33" s="7">
        <v>0</v>
      </c>
      <c r="G33" s="7">
        <v>-1247</v>
      </c>
      <c r="I33" s="7">
        <v>0</v>
      </c>
    </row>
    <row r="34" spans="3:9" ht="12.75">
      <c r="C34" s="8"/>
      <c r="E34" s="8"/>
      <c r="G34" s="8"/>
      <c r="I34" s="8"/>
    </row>
    <row r="35" spans="1:9" ht="12.75">
      <c r="A35" s="1" t="s">
        <v>71</v>
      </c>
      <c r="C35" s="6">
        <f>SUM(C31:C33)</f>
        <v>2855</v>
      </c>
      <c r="E35" s="6">
        <f>SUM(E31:E33)</f>
        <v>0</v>
      </c>
      <c r="G35" s="6">
        <f>SUM(G31:G33)</f>
        <v>8950</v>
      </c>
      <c r="I35" s="6">
        <f>SUM(I31:I33)</f>
        <v>0</v>
      </c>
    </row>
    <row r="37" spans="1:9" ht="12.75">
      <c r="A37" s="1" t="s">
        <v>9</v>
      </c>
      <c r="C37" s="7">
        <v>4</v>
      </c>
      <c r="E37" s="7">
        <v>0</v>
      </c>
      <c r="G37" s="7">
        <v>-19</v>
      </c>
      <c r="I37" s="7">
        <v>0</v>
      </c>
    </row>
    <row r="38" spans="3:9" ht="12.75">
      <c r="C38" s="7"/>
      <c r="E38" s="7"/>
      <c r="G38" s="7"/>
      <c r="I38" s="7"/>
    </row>
    <row r="39" spans="1:9" ht="13.5" thickBot="1">
      <c r="A39" s="1" t="s">
        <v>10</v>
      </c>
      <c r="C39" s="9">
        <f>SUM(C35:C37)</f>
        <v>2859</v>
      </c>
      <c r="E39" s="9">
        <f>SUM(E35:E37)</f>
        <v>0</v>
      </c>
      <c r="G39" s="9">
        <f>SUM(G35:G37)</f>
        <v>8931</v>
      </c>
      <c r="I39" s="9">
        <f>SUM(I35:I37)</f>
        <v>0</v>
      </c>
    </row>
    <row r="40" ht="13.5" thickTop="1"/>
    <row r="41" ht="12.75">
      <c r="A41" s="1" t="s">
        <v>11</v>
      </c>
    </row>
    <row r="42" spans="1:9" ht="12.75">
      <c r="A42" s="4" t="s">
        <v>12</v>
      </c>
      <c r="B42" s="87">
        <v>26</v>
      </c>
      <c r="C42" s="12">
        <f>Notes!C157</f>
        <v>4.652487347642837</v>
      </c>
      <c r="E42" s="6">
        <v>0</v>
      </c>
      <c r="G42" s="91">
        <f>Notes!D157</f>
        <v>15.897116411534354</v>
      </c>
      <c r="I42" s="6">
        <v>0</v>
      </c>
    </row>
    <row r="44" spans="1:9" ht="13.5" thickBot="1">
      <c r="A44" s="4" t="s">
        <v>13</v>
      </c>
      <c r="B44" s="87"/>
      <c r="C44" s="90">
        <f>Notes!C159</f>
        <v>4.652487347642837</v>
      </c>
      <c r="E44" s="10" t="s">
        <v>37</v>
      </c>
      <c r="G44" s="90">
        <f>Notes!D159</f>
        <v>15.897116411534354</v>
      </c>
      <c r="I44" s="10" t="s">
        <v>37</v>
      </c>
    </row>
    <row r="45" ht="13.5" thickTop="1"/>
    <row r="46" ht="12.75">
      <c r="A46" s="1" t="s">
        <v>72</v>
      </c>
    </row>
    <row r="48" spans="1:9" ht="42.75" customHeight="1">
      <c r="A48" s="98" t="s">
        <v>207</v>
      </c>
      <c r="B48" s="98"/>
      <c r="C48" s="98"/>
      <c r="D48" s="98"/>
      <c r="E48" s="98"/>
      <c r="F48" s="98"/>
      <c r="G48" s="98"/>
      <c r="H48" s="98"/>
      <c r="I48" s="98"/>
    </row>
    <row r="50" spans="1:9" ht="12.75">
      <c r="A50" s="99" t="s">
        <v>216</v>
      </c>
      <c r="B50" s="99"/>
      <c r="C50" s="99"/>
      <c r="D50" s="99"/>
      <c r="E50" s="99"/>
      <c r="F50" s="99"/>
      <c r="G50" s="99"/>
      <c r="H50" s="99"/>
      <c r="I50" s="99"/>
    </row>
    <row r="52" ht="12.75">
      <c r="C52" s="1"/>
    </row>
  </sheetData>
  <mergeCells count="4">
    <mergeCell ref="A48:I48"/>
    <mergeCell ref="A50:I50"/>
    <mergeCell ref="C10:E10"/>
    <mergeCell ref="G10:I10"/>
  </mergeCells>
  <printOptions/>
  <pageMargins left="0.75" right="0.25" top="0.5" bottom="0.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4:H68"/>
  <sheetViews>
    <sheetView workbookViewId="0" topLeftCell="A65">
      <selection activeCell="A67" sqref="A67"/>
    </sheetView>
  </sheetViews>
  <sheetFormatPr defaultColWidth="9.140625" defaultRowHeight="12.75"/>
  <cols>
    <col min="1" max="1" width="25.57421875" style="1" customWidth="1"/>
    <col min="2" max="2" width="9.140625" style="1" customWidth="1"/>
    <col min="3" max="3" width="4.7109375" style="66" bestFit="1" customWidth="1"/>
    <col min="4" max="4" width="10.140625" style="14" customWidth="1"/>
    <col min="5" max="5" width="1.7109375" style="1" customWidth="1"/>
    <col min="6" max="6" width="10.140625" style="6" bestFit="1" customWidth="1"/>
    <col min="7" max="16384" width="9.140625" style="1" customWidth="1"/>
  </cols>
  <sheetData>
    <row r="1" ht="12.75"/>
    <row r="2" ht="12.75"/>
    <row r="3" ht="12.75"/>
    <row r="4" ht="12.75">
      <c r="A4" s="1" t="s">
        <v>0</v>
      </c>
    </row>
    <row r="6" ht="12.75">
      <c r="A6" s="58" t="s">
        <v>16</v>
      </c>
    </row>
    <row r="7" ht="12.75">
      <c r="A7" s="1" t="s">
        <v>166</v>
      </c>
    </row>
    <row r="8" ht="12.75">
      <c r="A8" s="1" t="s">
        <v>15</v>
      </c>
    </row>
    <row r="9" spans="4:6" ht="12.75">
      <c r="D9" s="15" t="s">
        <v>17</v>
      </c>
      <c r="F9" s="13" t="s">
        <v>105</v>
      </c>
    </row>
    <row r="10" spans="4:6" ht="12.75">
      <c r="D10" s="15" t="s">
        <v>84</v>
      </c>
      <c r="F10" s="13" t="s">
        <v>84</v>
      </c>
    </row>
    <row r="11" spans="3:6" ht="12.75">
      <c r="C11" s="66" t="s">
        <v>102</v>
      </c>
      <c r="D11" s="15" t="s">
        <v>167</v>
      </c>
      <c r="E11" s="66"/>
      <c r="F11" s="13" t="s">
        <v>18</v>
      </c>
    </row>
    <row r="12" spans="4:6" ht="12.75">
      <c r="D12" s="15" t="s">
        <v>35</v>
      </c>
      <c r="E12" s="66"/>
      <c r="F12" s="13" t="s">
        <v>35</v>
      </c>
    </row>
    <row r="14" ht="12.75">
      <c r="A14" s="58" t="s">
        <v>19</v>
      </c>
    </row>
    <row r="15" spans="1:6" ht="12.75">
      <c r="A15" s="1" t="s">
        <v>93</v>
      </c>
      <c r="D15" s="20">
        <v>68936</v>
      </c>
      <c r="E15" s="2"/>
      <c r="F15" s="7">
        <v>70510</v>
      </c>
    </row>
    <row r="16" spans="1:6" ht="12.75">
      <c r="A16" s="1" t="s">
        <v>38</v>
      </c>
      <c r="D16" s="20">
        <v>3335</v>
      </c>
      <c r="F16" s="7">
        <v>3335</v>
      </c>
    </row>
    <row r="17" spans="1:6" ht="12.75">
      <c r="A17" s="1" t="s">
        <v>119</v>
      </c>
      <c r="D17" s="20">
        <v>3573</v>
      </c>
      <c r="F17" s="7">
        <v>1323</v>
      </c>
    </row>
    <row r="18" spans="1:6" ht="12.75">
      <c r="A18" s="1" t="s">
        <v>120</v>
      </c>
      <c r="D18" s="20">
        <v>190</v>
      </c>
      <c r="F18" s="7">
        <v>1437</v>
      </c>
    </row>
    <row r="19" spans="4:6" ht="13.5" thickBot="1">
      <c r="D19" s="64">
        <f>SUM(D15:D18)</f>
        <v>76034</v>
      </c>
      <c r="F19" s="64">
        <f>SUM(F15:F18)</f>
        <v>76605</v>
      </c>
    </row>
    <row r="20" ht="13.5" thickTop="1">
      <c r="D20" s="20"/>
    </row>
    <row r="21" ht="12.75">
      <c r="A21" s="58" t="s">
        <v>20</v>
      </c>
    </row>
    <row r="22" spans="1:6" ht="12.75">
      <c r="A22" s="1" t="s">
        <v>21</v>
      </c>
      <c r="D22" s="14">
        <v>12542</v>
      </c>
      <c r="F22" s="6">
        <v>11870</v>
      </c>
    </row>
    <row r="23" spans="1:6" ht="12.75">
      <c r="A23" s="1" t="s">
        <v>119</v>
      </c>
      <c r="D23" s="14">
        <f>15186-3573</f>
        <v>11613</v>
      </c>
      <c r="F23" s="6">
        <v>12034</v>
      </c>
    </row>
    <row r="24" spans="1:6" ht="12.75">
      <c r="A24" s="1" t="s">
        <v>120</v>
      </c>
      <c r="D24" s="14">
        <f>9042-158-190</f>
        <v>8694</v>
      </c>
      <c r="F24" s="6">
        <v>9990</v>
      </c>
    </row>
    <row r="25" spans="1:6" ht="12.75">
      <c r="A25" s="1" t="s">
        <v>141</v>
      </c>
      <c r="D25" s="14">
        <v>158</v>
      </c>
      <c r="F25" s="6">
        <v>173</v>
      </c>
    </row>
    <row r="26" spans="1:6" ht="12.75">
      <c r="A26" s="1" t="s">
        <v>118</v>
      </c>
      <c r="D26" s="14">
        <v>9260</v>
      </c>
      <c r="F26" s="6">
        <v>3618</v>
      </c>
    </row>
    <row r="27" spans="4:6" ht="12.75">
      <c r="D27" s="18">
        <f>SUM(D22:D26)</f>
        <v>42267</v>
      </c>
      <c r="F27" s="65">
        <f>SUM(F22:F26)</f>
        <v>37685</v>
      </c>
    </row>
    <row r="30" ht="12.75">
      <c r="A30" s="58" t="s">
        <v>22</v>
      </c>
    </row>
    <row r="31" spans="1:6" ht="12.75">
      <c r="A31" s="1" t="s">
        <v>85</v>
      </c>
      <c r="D31" s="14">
        <v>0</v>
      </c>
      <c r="F31" s="6">
        <v>1926</v>
      </c>
    </row>
    <row r="32" spans="1:6" ht="12.75">
      <c r="A32" s="1" t="s">
        <v>91</v>
      </c>
      <c r="C32" s="66">
        <v>22</v>
      </c>
      <c r="D32" s="14">
        <f>5000</f>
        <v>5000</v>
      </c>
      <c r="F32" s="6">
        <v>21004</v>
      </c>
    </row>
    <row r="33" spans="1:6" ht="12.75">
      <c r="A33" s="1" t="s">
        <v>39</v>
      </c>
      <c r="D33" s="14">
        <v>3660</v>
      </c>
      <c r="F33" s="6">
        <v>4040</v>
      </c>
    </row>
    <row r="34" spans="1:6" ht="12.75">
      <c r="A34" s="1" t="s">
        <v>40</v>
      </c>
      <c r="D34" s="14">
        <f>1912-46</f>
        <v>1866</v>
      </c>
      <c r="F34" s="6">
        <v>5757</v>
      </c>
    </row>
    <row r="35" spans="1:6" ht="12.75">
      <c r="A35" s="1" t="s">
        <v>65</v>
      </c>
      <c r="D35" s="14">
        <v>68</v>
      </c>
      <c r="F35" s="6">
        <v>22</v>
      </c>
    </row>
    <row r="36" spans="1:6" ht="12.75">
      <c r="A36" s="1" t="s">
        <v>66</v>
      </c>
      <c r="D36" s="14">
        <v>197</v>
      </c>
      <c r="F36" s="6">
        <v>96</v>
      </c>
    </row>
    <row r="38" spans="4:6" ht="12.75">
      <c r="D38" s="18">
        <f>SUM(D31:D37)</f>
        <v>10791</v>
      </c>
      <c r="F38" s="18">
        <f>SUM(F31:F37)</f>
        <v>32845</v>
      </c>
    </row>
    <row r="39" spans="4:6" ht="12.75">
      <c r="D39" s="59"/>
      <c r="F39" s="60"/>
    </row>
    <row r="40" spans="1:6" ht="12.75">
      <c r="A40" s="58" t="s">
        <v>23</v>
      </c>
      <c r="D40" s="18">
        <f>D27-D38</f>
        <v>31476</v>
      </c>
      <c r="F40" s="65">
        <f>F27-F38</f>
        <v>4840</v>
      </c>
    </row>
    <row r="42" spans="4:6" ht="13.5" thickBot="1">
      <c r="D42" s="9">
        <f>D40+D19</f>
        <v>107510</v>
      </c>
      <c r="F42" s="9">
        <f>F40+F19</f>
        <v>81445</v>
      </c>
    </row>
    <row r="43" ht="13.5" thickTop="1">
      <c r="A43" s="58" t="s">
        <v>96</v>
      </c>
    </row>
    <row r="45" spans="1:6" ht="12.75">
      <c r="A45" s="1" t="s">
        <v>25</v>
      </c>
      <c r="D45" s="14">
        <v>66800</v>
      </c>
      <c r="F45" s="6">
        <v>53500</v>
      </c>
    </row>
    <row r="46" spans="1:6" ht="12.75">
      <c r="A46" s="1" t="s">
        <v>67</v>
      </c>
      <c r="D46" s="14">
        <v>9961</v>
      </c>
      <c r="F46" s="6">
        <v>4499</v>
      </c>
    </row>
    <row r="47" spans="1:6" ht="12.75">
      <c r="A47" s="1" t="s">
        <v>121</v>
      </c>
      <c r="D47" s="14">
        <v>55</v>
      </c>
      <c r="F47" s="6">
        <v>5</v>
      </c>
    </row>
    <row r="48" spans="1:6" ht="12.75">
      <c r="A48" s="1" t="s">
        <v>131</v>
      </c>
      <c r="D48" s="14">
        <v>12220</v>
      </c>
      <c r="F48" s="6">
        <v>3289</v>
      </c>
    </row>
    <row r="49" spans="1:6" ht="12.75">
      <c r="A49" s="58" t="s">
        <v>97</v>
      </c>
      <c r="D49" s="18">
        <f>SUM(D45:D48)</f>
        <v>89036</v>
      </c>
      <c r="F49" s="65">
        <f>SUM(F45:F48)</f>
        <v>61293</v>
      </c>
    </row>
    <row r="51" spans="1:6" ht="12.75">
      <c r="A51" s="1" t="s">
        <v>9</v>
      </c>
      <c r="D51" s="14">
        <v>56</v>
      </c>
      <c r="F51" s="6">
        <v>34</v>
      </c>
    </row>
    <row r="53" ht="12.75">
      <c r="A53" s="58" t="s">
        <v>24</v>
      </c>
    </row>
    <row r="54" spans="1:6" ht="12.75">
      <c r="A54" s="1" t="s">
        <v>95</v>
      </c>
      <c r="D54" s="14">
        <v>10368</v>
      </c>
      <c r="F54" s="6">
        <v>9766</v>
      </c>
    </row>
    <row r="55" spans="1:6" ht="12.75">
      <c r="A55" s="1" t="s">
        <v>94</v>
      </c>
      <c r="C55" s="66">
        <v>22</v>
      </c>
      <c r="D55" s="14">
        <v>7916</v>
      </c>
      <c r="F55" s="6">
        <v>10076</v>
      </c>
    </row>
    <row r="56" spans="1:6" ht="12.75">
      <c r="A56" s="1" t="s">
        <v>40</v>
      </c>
      <c r="D56" s="14">
        <v>46</v>
      </c>
      <c r="F56" s="6">
        <v>249</v>
      </c>
    </row>
    <row r="57" spans="1:6" ht="12.75">
      <c r="A57" s="1" t="s">
        <v>65</v>
      </c>
      <c r="D57" s="14">
        <v>88</v>
      </c>
      <c r="F57" s="6">
        <v>27</v>
      </c>
    </row>
    <row r="58" spans="4:6" ht="12.75">
      <c r="D58" s="18">
        <f>SUM(D54:D57)</f>
        <v>18418</v>
      </c>
      <c r="F58" s="18">
        <f>SUM(F54:F57)</f>
        <v>20118</v>
      </c>
    </row>
    <row r="59" spans="4:6" ht="12.75">
      <c r="D59" s="59"/>
      <c r="F59" s="60"/>
    </row>
    <row r="60" spans="4:6" ht="13.5" thickBot="1">
      <c r="D60" s="9">
        <f>D58+D49+D51</f>
        <v>107510</v>
      </c>
      <c r="F60" s="9">
        <f>F58+F49+F51</f>
        <v>81445</v>
      </c>
    </row>
    <row r="61" ht="13.5" thickTop="1"/>
    <row r="62" spans="1:6" ht="13.5" thickBot="1">
      <c r="A62" s="1" t="s">
        <v>204</v>
      </c>
      <c r="D62" s="96">
        <f>(D49-D16)/D45</f>
        <v>1.2829491017964072</v>
      </c>
      <c r="F62" s="96">
        <f>(F49-F16)/F45</f>
        <v>1.0833271028037383</v>
      </c>
    </row>
    <row r="63" ht="13.5" thickTop="1"/>
    <row r="64" spans="1:8" ht="12.75">
      <c r="A64" s="1" t="s">
        <v>72</v>
      </c>
      <c r="B64" s="6"/>
      <c r="C64" s="11"/>
      <c r="D64" s="6"/>
      <c r="E64" s="7"/>
      <c r="G64" s="7"/>
      <c r="H64" s="6"/>
    </row>
    <row r="65" spans="2:8" ht="12.75">
      <c r="B65" s="6"/>
      <c r="C65" s="11"/>
      <c r="D65" s="6"/>
      <c r="E65" s="7"/>
      <c r="G65" s="7"/>
      <c r="H65" s="6"/>
    </row>
    <row r="66" spans="1:8" ht="40.5" customHeight="1">
      <c r="A66" s="98" t="s">
        <v>205</v>
      </c>
      <c r="B66" s="98"/>
      <c r="C66" s="98"/>
      <c r="D66" s="98"/>
      <c r="E66" s="98"/>
      <c r="F66" s="98"/>
      <c r="G66" s="98"/>
      <c r="H66" s="98"/>
    </row>
    <row r="68" spans="1:8" ht="12.75">
      <c r="A68" s="99"/>
      <c r="B68" s="99"/>
      <c r="C68" s="99"/>
      <c r="D68" s="99"/>
      <c r="E68" s="99"/>
      <c r="F68" s="99"/>
      <c r="G68" s="99"/>
      <c r="H68" s="99"/>
    </row>
  </sheetData>
  <mergeCells count="2">
    <mergeCell ref="A66:H66"/>
    <mergeCell ref="A68:H68"/>
  </mergeCells>
  <printOptions/>
  <pageMargins left="0.75" right="0.75" top="0.5" bottom="0.25" header="0.5" footer="0.5"/>
  <pageSetup horizontalDpi="600" verticalDpi="600" orientation="portrait" scale="85" r:id="rId2"/>
  <drawing r:id="rId1"/>
</worksheet>
</file>

<file path=xl/worksheets/sheet3.xml><?xml version="1.0" encoding="utf-8"?>
<worksheet xmlns="http://schemas.openxmlformats.org/spreadsheetml/2006/main" xmlns:r="http://schemas.openxmlformats.org/officeDocument/2006/relationships">
  <dimension ref="A4:I34"/>
  <sheetViews>
    <sheetView workbookViewId="0" topLeftCell="A1">
      <selection activeCell="A35" sqref="A35"/>
    </sheetView>
  </sheetViews>
  <sheetFormatPr defaultColWidth="9.140625" defaultRowHeight="12.75"/>
  <cols>
    <col min="1" max="1" width="61.421875" style="1" bestFit="1" customWidth="1"/>
    <col min="2" max="2" width="9.140625" style="1" customWidth="1"/>
    <col min="3" max="3" width="9.8515625" style="14" bestFit="1" customWidth="1"/>
    <col min="4" max="16384" width="9.140625" style="1" customWidth="1"/>
  </cols>
  <sheetData>
    <row r="1" ht="12.75"/>
    <row r="2" ht="12.75"/>
    <row r="3" ht="12.75"/>
    <row r="4" ht="12.75">
      <c r="A4" s="14" t="s">
        <v>0</v>
      </c>
    </row>
    <row r="5" ht="12.75">
      <c r="A5" s="14"/>
    </row>
    <row r="6" ht="12.75">
      <c r="A6" s="58" t="s">
        <v>124</v>
      </c>
    </row>
    <row r="7" ht="12.75">
      <c r="A7" s="1" t="s">
        <v>165</v>
      </c>
    </row>
    <row r="8" ht="12.75">
      <c r="A8" s="1" t="s">
        <v>15</v>
      </c>
    </row>
    <row r="9" ht="12.75">
      <c r="C9" s="94" t="s">
        <v>167</v>
      </c>
    </row>
    <row r="10" spans="3:4" ht="12.75">
      <c r="C10" s="16" t="s">
        <v>35</v>
      </c>
      <c r="D10" s="16"/>
    </row>
    <row r="11" spans="1:3" ht="12.75">
      <c r="A11" s="1" t="s">
        <v>106</v>
      </c>
      <c r="C11" s="14">
        <v>8678</v>
      </c>
    </row>
    <row r="13" spans="1:3" ht="12.75">
      <c r="A13" s="1" t="s">
        <v>162</v>
      </c>
      <c r="C13" s="14">
        <v>-1949</v>
      </c>
    </row>
    <row r="15" spans="1:3" ht="12.75">
      <c r="A15" s="1" t="s">
        <v>163</v>
      </c>
      <c r="C15" s="14">
        <v>-1086</v>
      </c>
    </row>
    <row r="16" ht="12.75">
      <c r="C16" s="17"/>
    </row>
    <row r="17" spans="1:3" ht="12.75">
      <c r="A17" s="1" t="s">
        <v>107</v>
      </c>
      <c r="C17" s="14">
        <f>SUM(C11:C16)</f>
        <v>5643</v>
      </c>
    </row>
    <row r="19" spans="1:3" ht="12.75">
      <c r="A19" s="1" t="s">
        <v>122</v>
      </c>
      <c r="C19" s="14">
        <v>3617</v>
      </c>
    </row>
    <row r="20" spans="1:3" ht="13.5" thickBot="1">
      <c r="A20" s="1" t="s">
        <v>123</v>
      </c>
      <c r="C20" s="19">
        <f>SUM(C17:C19)</f>
        <v>9260</v>
      </c>
    </row>
    <row r="21" ht="13.5" thickTop="1"/>
    <row r="23" ht="12.75">
      <c r="A23" s="1" t="s">
        <v>90</v>
      </c>
    </row>
    <row r="25" spans="1:3" ht="12.75">
      <c r="A25" s="1" t="s">
        <v>202</v>
      </c>
      <c r="C25" s="14">
        <v>2558</v>
      </c>
    </row>
    <row r="26" spans="1:3" ht="12.75">
      <c r="A26" s="1" t="s">
        <v>118</v>
      </c>
      <c r="C26" s="14">
        <v>6702</v>
      </c>
    </row>
    <row r="27" ht="13.5" thickBot="1">
      <c r="C27" s="19">
        <f>SUM(C25:C26)</f>
        <v>9260</v>
      </c>
    </row>
    <row r="28" ht="13.5" thickTop="1">
      <c r="C28" s="20"/>
    </row>
    <row r="29" ht="12.75">
      <c r="C29" s="20"/>
    </row>
    <row r="30" ht="12.75">
      <c r="A30" s="1" t="s">
        <v>72</v>
      </c>
    </row>
    <row r="32" spans="1:8" ht="39" customHeight="1">
      <c r="A32" s="98" t="s">
        <v>206</v>
      </c>
      <c r="B32" s="98"/>
      <c r="C32" s="98"/>
      <c r="D32" s="98"/>
      <c r="E32" s="50"/>
      <c r="F32" s="50"/>
      <c r="G32" s="50"/>
      <c r="H32" s="50"/>
    </row>
    <row r="34" spans="1:9" ht="12.75">
      <c r="A34" s="99" t="s">
        <v>217</v>
      </c>
      <c r="B34" s="99"/>
      <c r="C34" s="99"/>
      <c r="D34" s="99"/>
      <c r="E34" s="50"/>
      <c r="F34" s="50"/>
      <c r="G34" s="50"/>
      <c r="H34" s="50"/>
      <c r="I34" s="50"/>
    </row>
  </sheetData>
  <mergeCells count="2">
    <mergeCell ref="A32:D32"/>
    <mergeCell ref="A34:D34"/>
  </mergeCells>
  <printOptions/>
  <pageMargins left="0.75" right="0.75" top="0.5" bottom="0.5"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4:I50"/>
  <sheetViews>
    <sheetView workbookViewId="0" topLeftCell="A32">
      <selection activeCell="B25" sqref="B25"/>
    </sheetView>
  </sheetViews>
  <sheetFormatPr defaultColWidth="9.140625" defaultRowHeight="12.75"/>
  <cols>
    <col min="1" max="1" width="42.421875" style="1" customWidth="1"/>
    <col min="2" max="2" width="4.7109375" style="66" bestFit="1" customWidth="1"/>
    <col min="3" max="3" width="9.140625" style="14" customWidth="1"/>
    <col min="4" max="4" width="8.57421875" style="20" bestFit="1" customWidth="1"/>
    <col min="5" max="5" width="11.421875" style="6" bestFit="1" customWidth="1"/>
    <col min="6" max="6" width="10.140625" style="1" bestFit="1" customWidth="1"/>
    <col min="7" max="7" width="10.8515625" style="6" bestFit="1" customWidth="1"/>
    <col min="8" max="8" width="0.5625" style="2" customWidth="1"/>
    <col min="9" max="9" width="12.8515625" style="14" customWidth="1"/>
    <col min="10" max="16384" width="9.140625" style="1" customWidth="1"/>
  </cols>
  <sheetData>
    <row r="1" ht="12.75"/>
    <row r="2" ht="12.75"/>
    <row r="3" ht="12.75"/>
    <row r="4" spans="1:2" ht="12.75">
      <c r="A4" s="14" t="s">
        <v>0</v>
      </c>
      <c r="B4" s="15"/>
    </row>
    <row r="6" spans="1:2" ht="12.75">
      <c r="A6" s="58" t="s">
        <v>143</v>
      </c>
      <c r="B6" s="86"/>
    </row>
    <row r="7" ht="12.75">
      <c r="A7" s="1" t="s">
        <v>165</v>
      </c>
    </row>
    <row r="8" ht="12.75">
      <c r="A8" s="1" t="s">
        <v>15</v>
      </c>
    </row>
    <row r="10" spans="3:9" ht="12.75">
      <c r="C10" s="20"/>
      <c r="F10" s="45"/>
      <c r="H10" s="44"/>
      <c r="I10" s="44"/>
    </row>
    <row r="11" spans="3:9" ht="12.75">
      <c r="C11" s="101" t="s">
        <v>26</v>
      </c>
      <c r="D11" s="102"/>
      <c r="E11" s="102"/>
      <c r="F11" s="103"/>
      <c r="G11" s="56" t="s">
        <v>27</v>
      </c>
      <c r="H11" s="5"/>
      <c r="I11" s="47" t="s">
        <v>32</v>
      </c>
    </row>
    <row r="12" spans="3:9" ht="12.75">
      <c r="C12" s="80" t="s">
        <v>68</v>
      </c>
      <c r="D12" s="81" t="s">
        <v>68</v>
      </c>
      <c r="E12" s="82" t="s">
        <v>28</v>
      </c>
      <c r="F12" s="84" t="s">
        <v>125</v>
      </c>
      <c r="G12" s="85" t="s">
        <v>30</v>
      </c>
      <c r="H12" s="5"/>
      <c r="I12" s="48" t="s">
        <v>33</v>
      </c>
    </row>
    <row r="13" spans="3:9" ht="12.75">
      <c r="C13" s="46" t="s">
        <v>111</v>
      </c>
      <c r="D13" s="43" t="s">
        <v>69</v>
      </c>
      <c r="E13" s="11" t="s">
        <v>29</v>
      </c>
      <c r="F13" s="5" t="s">
        <v>127</v>
      </c>
      <c r="G13" s="57" t="s">
        <v>31</v>
      </c>
      <c r="H13" s="5"/>
      <c r="I13" s="48" t="s">
        <v>34</v>
      </c>
    </row>
    <row r="14" spans="2:9" ht="12.75">
      <c r="B14" s="66" t="s">
        <v>102</v>
      </c>
      <c r="C14" s="83"/>
      <c r="D14" s="3"/>
      <c r="E14" s="3"/>
      <c r="F14" s="79" t="s">
        <v>126</v>
      </c>
      <c r="G14" s="89" t="s">
        <v>144</v>
      </c>
      <c r="H14" s="5"/>
      <c r="I14" s="49"/>
    </row>
    <row r="15" spans="3:9" ht="12.75">
      <c r="C15" s="43" t="s">
        <v>35</v>
      </c>
      <c r="D15" s="43" t="s">
        <v>35</v>
      </c>
      <c r="E15" s="11" t="s">
        <v>35</v>
      </c>
      <c r="F15" s="5" t="s">
        <v>35</v>
      </c>
      <c r="G15" s="11" t="s">
        <v>35</v>
      </c>
      <c r="H15" s="5"/>
      <c r="I15" s="43" t="s">
        <v>35</v>
      </c>
    </row>
    <row r="16" spans="1:9" ht="12.75">
      <c r="A16" s="58" t="s">
        <v>110</v>
      </c>
      <c r="C16" s="74" t="s">
        <v>140</v>
      </c>
      <c r="D16" s="43" t="s">
        <v>145</v>
      </c>
      <c r="E16" s="43" t="s">
        <v>145</v>
      </c>
      <c r="F16" s="43" t="s">
        <v>145</v>
      </c>
      <c r="G16" s="75">
        <v>-9</v>
      </c>
      <c r="H16" s="5"/>
      <c r="I16" s="14">
        <f>SUM(C16:G16)</f>
        <v>-9</v>
      </c>
    </row>
    <row r="17" spans="3:9" ht="3.75" customHeight="1">
      <c r="C17" s="74"/>
      <c r="D17" s="43"/>
      <c r="E17" s="11"/>
      <c r="F17" s="5"/>
      <c r="G17" s="11"/>
      <c r="H17" s="5"/>
      <c r="I17" s="43"/>
    </row>
    <row r="18" spans="1:9" ht="12.75">
      <c r="A18" s="1" t="s">
        <v>128</v>
      </c>
      <c r="C18" s="43" t="s">
        <v>145</v>
      </c>
      <c r="D18" s="43" t="s">
        <v>145</v>
      </c>
      <c r="E18" s="75">
        <v>6366</v>
      </c>
      <c r="F18" s="43" t="s">
        <v>145</v>
      </c>
      <c r="G18" s="43" t="s">
        <v>145</v>
      </c>
      <c r="H18" s="5"/>
      <c r="I18" s="14">
        <f>SUM(C18:G18)</f>
        <v>6366</v>
      </c>
    </row>
    <row r="19" spans="2:9" s="78" customFormat="1" ht="3.75" customHeight="1">
      <c r="B19" s="66"/>
      <c r="C19" s="74"/>
      <c r="D19" s="74"/>
      <c r="E19" s="75"/>
      <c r="F19" s="76"/>
      <c r="G19" s="75"/>
      <c r="H19" s="76"/>
      <c r="I19" s="74"/>
    </row>
    <row r="20" spans="1:9" s="78" customFormat="1" ht="12.75">
      <c r="A20" s="71" t="s">
        <v>186</v>
      </c>
      <c r="B20" s="66"/>
      <c r="C20" s="74">
        <v>53499.9</v>
      </c>
      <c r="D20" s="74">
        <v>4499</v>
      </c>
      <c r="E20" s="43" t="s">
        <v>145</v>
      </c>
      <c r="F20" s="43" t="s">
        <v>145</v>
      </c>
      <c r="G20" s="43" t="s">
        <v>145</v>
      </c>
      <c r="H20" s="76"/>
      <c r="I20" s="16">
        <f>SUM(C20:G20)</f>
        <v>57998.9</v>
      </c>
    </row>
    <row r="21" spans="1:9" s="78" customFormat="1" ht="4.5" customHeight="1">
      <c r="A21" s="71"/>
      <c r="B21" s="66"/>
      <c r="C21" s="74"/>
      <c r="D21" s="74"/>
      <c r="E21" s="75"/>
      <c r="F21" s="76"/>
      <c r="G21" s="75"/>
      <c r="H21" s="76"/>
      <c r="I21" s="74"/>
    </row>
    <row r="22" spans="1:9" s="78" customFormat="1" ht="12.75">
      <c r="A22" s="71" t="s">
        <v>109</v>
      </c>
      <c r="B22" s="66"/>
      <c r="C22" s="43" t="s">
        <v>145</v>
      </c>
      <c r="D22" s="43" t="s">
        <v>145</v>
      </c>
      <c r="E22" s="43" t="s">
        <v>145</v>
      </c>
      <c r="F22" s="43" t="s">
        <v>145</v>
      </c>
      <c r="G22" s="75">
        <v>3298</v>
      </c>
      <c r="H22" s="76"/>
      <c r="I22" s="16">
        <f>SUM(C22:G22)</f>
        <v>3298</v>
      </c>
    </row>
    <row r="23" spans="1:9" s="78" customFormat="1" ht="4.5" customHeight="1">
      <c r="A23" s="71"/>
      <c r="B23" s="66"/>
      <c r="C23" s="74"/>
      <c r="D23" s="74"/>
      <c r="E23" s="75"/>
      <c r="F23" s="76"/>
      <c r="G23" s="75"/>
      <c r="H23" s="76"/>
      <c r="I23" s="74"/>
    </row>
    <row r="24" spans="1:9" s="78" customFormat="1" ht="12.75" customHeight="1">
      <c r="A24" s="92" t="s">
        <v>184</v>
      </c>
      <c r="B24" s="66"/>
      <c r="C24" s="74"/>
      <c r="D24" s="74"/>
      <c r="E24" s="75"/>
      <c r="F24" s="76"/>
      <c r="G24" s="75"/>
      <c r="H24" s="76"/>
      <c r="I24" s="74"/>
    </row>
    <row r="25" spans="1:9" s="78" customFormat="1" ht="12.75">
      <c r="A25" s="71" t="s">
        <v>156</v>
      </c>
      <c r="B25" s="66"/>
      <c r="C25" s="43"/>
      <c r="D25" s="43"/>
      <c r="E25" s="75"/>
      <c r="F25" s="76"/>
      <c r="G25" s="75"/>
      <c r="H25" s="76"/>
      <c r="I25" s="16"/>
    </row>
    <row r="26" spans="1:9" ht="12.75">
      <c r="A26" s="1" t="s">
        <v>209</v>
      </c>
      <c r="C26" s="43" t="s">
        <v>145</v>
      </c>
      <c r="D26" s="43" t="s">
        <v>145</v>
      </c>
      <c r="E26" s="43" t="s">
        <v>145</v>
      </c>
      <c r="F26" s="74">
        <v>5</v>
      </c>
      <c r="G26" s="43" t="s">
        <v>145</v>
      </c>
      <c r="H26" s="5"/>
      <c r="I26" s="16">
        <f>SUM(C26:G26)</f>
        <v>5</v>
      </c>
    </row>
    <row r="27" spans="3:9" ht="5.25" customHeight="1">
      <c r="C27" s="42"/>
      <c r="D27" s="42"/>
      <c r="E27" s="62"/>
      <c r="F27" s="77"/>
      <c r="G27" s="62"/>
      <c r="H27" s="5"/>
      <c r="I27" s="42"/>
    </row>
    <row r="28" spans="1:9" ht="12.75">
      <c r="A28" s="58" t="s">
        <v>112</v>
      </c>
      <c r="C28" s="43">
        <f>SUM(C16:C26)</f>
        <v>53499.9</v>
      </c>
      <c r="D28" s="43">
        <f>SUM(D16:D26)</f>
        <v>4499</v>
      </c>
      <c r="E28" s="43">
        <f>SUM(E16:E26)</f>
        <v>6366</v>
      </c>
      <c r="F28" s="74">
        <f>SUM(F16:F26)</f>
        <v>5</v>
      </c>
      <c r="G28" s="43">
        <f>SUM(G16:G26)</f>
        <v>3289</v>
      </c>
      <c r="H28" s="5"/>
      <c r="I28" s="43">
        <f>SUM(I16:I26)</f>
        <v>67658.9</v>
      </c>
    </row>
    <row r="29" spans="3:9" ht="4.5" customHeight="1">
      <c r="C29" s="43"/>
      <c r="D29" s="43"/>
      <c r="E29" s="43"/>
      <c r="F29" s="74"/>
      <c r="G29" s="43"/>
      <c r="H29" s="5"/>
      <c r="I29" s="43"/>
    </row>
    <row r="30" spans="1:9" ht="12.75">
      <c r="A30" s="1" t="s">
        <v>108</v>
      </c>
      <c r="B30" s="66" t="s">
        <v>146</v>
      </c>
      <c r="C30" s="20"/>
      <c r="E30" s="7">
        <v>-6366</v>
      </c>
      <c r="F30" s="76"/>
      <c r="G30" s="7"/>
      <c r="I30" s="20">
        <f>SUM(C30:G30)</f>
        <v>-6366</v>
      </c>
    </row>
    <row r="31" spans="3:9" ht="4.5" customHeight="1">
      <c r="C31" s="17"/>
      <c r="D31" s="17"/>
      <c r="E31" s="8"/>
      <c r="F31" s="77"/>
      <c r="G31" s="8"/>
      <c r="I31" s="17"/>
    </row>
    <row r="32" spans="1:9" ht="12.75">
      <c r="A32" s="58" t="s">
        <v>113</v>
      </c>
      <c r="C32" s="14">
        <f>SUM(C28:C30)</f>
        <v>53499.9</v>
      </c>
      <c r="D32" s="14">
        <f>SUM(D28:D30)</f>
        <v>4499</v>
      </c>
      <c r="E32" s="93">
        <f>SUM(E28:E30)</f>
        <v>0</v>
      </c>
      <c r="F32" s="16">
        <f>SUM(F28:F30)</f>
        <v>5</v>
      </c>
      <c r="G32" s="14">
        <f>SUM(G28:G30)</f>
        <v>3289</v>
      </c>
      <c r="I32" s="14">
        <f>SUM(I28:I30)</f>
        <v>61292.899999999994</v>
      </c>
    </row>
    <row r="33" ht="3.75" customHeight="1"/>
    <row r="34" spans="1:9" ht="12.75">
      <c r="A34" s="1" t="s">
        <v>185</v>
      </c>
      <c r="C34" s="14">
        <v>13300</v>
      </c>
      <c r="D34" s="20">
        <v>5462</v>
      </c>
      <c r="E34" s="13" t="s">
        <v>145</v>
      </c>
      <c r="F34" s="66" t="s">
        <v>145</v>
      </c>
      <c r="G34" s="13" t="s">
        <v>145</v>
      </c>
      <c r="I34" s="20">
        <f>SUM(C34:G34)</f>
        <v>18762</v>
      </c>
    </row>
    <row r="35" ht="3" customHeight="1"/>
    <row r="36" spans="1:9" ht="12.75">
      <c r="A36" s="71" t="s">
        <v>129</v>
      </c>
      <c r="C36" s="43" t="s">
        <v>145</v>
      </c>
      <c r="D36" s="43" t="s">
        <v>145</v>
      </c>
      <c r="E36" s="43" t="s">
        <v>145</v>
      </c>
      <c r="F36" s="43" t="s">
        <v>145</v>
      </c>
      <c r="G36" s="6">
        <f>'IS'!G39</f>
        <v>8931</v>
      </c>
      <c r="I36" s="20">
        <f>SUM(C36:G36)</f>
        <v>8931</v>
      </c>
    </row>
    <row r="37" ht="3.75" customHeight="1"/>
    <row r="38" spans="1:9" ht="12.75">
      <c r="A38" s="92" t="s">
        <v>184</v>
      </c>
      <c r="I38" s="20"/>
    </row>
    <row r="39" spans="1:9" ht="12.75">
      <c r="A39" s="71" t="s">
        <v>130</v>
      </c>
      <c r="I39" s="20"/>
    </row>
    <row r="40" spans="1:9" ht="12.75">
      <c r="A40" s="1" t="s">
        <v>209</v>
      </c>
      <c r="C40" s="43" t="s">
        <v>145</v>
      </c>
      <c r="D40" s="43" t="s">
        <v>145</v>
      </c>
      <c r="E40" s="43" t="s">
        <v>145</v>
      </c>
      <c r="F40" s="74">
        <v>50</v>
      </c>
      <c r="G40" s="43" t="s">
        <v>145</v>
      </c>
      <c r="I40" s="20">
        <f>SUM(C40:G40)</f>
        <v>50</v>
      </c>
    </row>
    <row r="41" spans="3:9" ht="5.25" customHeight="1">
      <c r="C41" s="1"/>
      <c r="D41" s="1"/>
      <c r="I41" s="20"/>
    </row>
    <row r="42" spans="1:9" ht="13.5" thickBot="1">
      <c r="A42" s="58" t="s">
        <v>169</v>
      </c>
      <c r="C42" s="9">
        <f>SUM(C32:C40)</f>
        <v>66799.9</v>
      </c>
      <c r="D42" s="9">
        <f>SUM(D32:D40)</f>
        <v>9961</v>
      </c>
      <c r="E42" s="9">
        <f>SUM(E32:E40)</f>
        <v>0</v>
      </c>
      <c r="F42" s="9">
        <f>SUM(F32:F40)</f>
        <v>55</v>
      </c>
      <c r="G42" s="9">
        <f>SUM(G32:G40)</f>
        <v>12220</v>
      </c>
      <c r="I42" s="9">
        <f>SUM(I32:I40)</f>
        <v>89035.9</v>
      </c>
    </row>
    <row r="43" ht="13.5" thickTop="1"/>
    <row r="45" spans="1:4" ht="12.75">
      <c r="A45" s="1" t="s">
        <v>72</v>
      </c>
      <c r="C45" s="1"/>
      <c r="D45" s="1"/>
    </row>
    <row r="46" spans="1:4" ht="12.75">
      <c r="A46" s="1" t="s">
        <v>142</v>
      </c>
      <c r="C46" s="1"/>
      <c r="D46" s="1"/>
    </row>
    <row r="47" spans="3:4" ht="3.75" customHeight="1">
      <c r="C47" s="1"/>
      <c r="D47" s="1"/>
    </row>
    <row r="48" spans="1:9" ht="38.25" customHeight="1">
      <c r="A48" s="98" t="s">
        <v>208</v>
      </c>
      <c r="B48" s="98"/>
      <c r="C48" s="98"/>
      <c r="D48" s="98"/>
      <c r="E48" s="98"/>
      <c r="F48" s="98"/>
      <c r="G48" s="98"/>
      <c r="H48" s="50"/>
      <c r="I48" s="50"/>
    </row>
    <row r="49" spans="3:4" ht="3.75" customHeight="1">
      <c r="C49" s="1"/>
      <c r="D49" s="1"/>
    </row>
    <row r="50" spans="1:7" ht="12.75">
      <c r="A50" s="99"/>
      <c r="B50" s="99"/>
      <c r="C50" s="99"/>
      <c r="D50" s="99"/>
      <c r="E50" s="99"/>
      <c r="F50" s="99"/>
      <c r="G50" s="99"/>
    </row>
  </sheetData>
  <mergeCells count="3">
    <mergeCell ref="C11:F11"/>
    <mergeCell ref="A48:G48"/>
    <mergeCell ref="A50:G50"/>
  </mergeCells>
  <printOptions/>
  <pageMargins left="0.75" right="0.25" top="1" bottom="1" header="0.5" footer="0.5"/>
  <pageSetup horizontalDpi="600" verticalDpi="600" orientation="portrait" scale="85" r:id="rId2"/>
  <drawing r:id="rId1"/>
</worksheet>
</file>

<file path=xl/worksheets/sheet5.xml><?xml version="1.0" encoding="utf-8"?>
<worksheet xmlns="http://schemas.openxmlformats.org/spreadsheetml/2006/main" xmlns:r="http://schemas.openxmlformats.org/officeDocument/2006/relationships">
  <dimension ref="A1:F166"/>
  <sheetViews>
    <sheetView tabSelected="1" workbookViewId="0" topLeftCell="A135">
      <selection activeCell="B125" sqref="B125:E125"/>
    </sheetView>
  </sheetViews>
  <sheetFormatPr defaultColWidth="9.140625" defaultRowHeight="12.75"/>
  <cols>
    <col min="1" max="1" width="3.28125" style="23" customWidth="1"/>
    <col min="2" max="2" width="60.57421875" style="22" customWidth="1"/>
    <col min="3" max="3" width="16.421875" style="22" customWidth="1"/>
    <col min="4" max="4" width="15.57421875" style="22" customWidth="1"/>
    <col min="5" max="5" width="10.28125" style="22" customWidth="1"/>
    <col min="6" max="6" width="15.57421875" style="22" bestFit="1" customWidth="1"/>
  </cols>
  <sheetData>
    <row r="1" ht="15.75">
      <c r="A1" s="21"/>
    </row>
    <row r="2" ht="15.75"/>
    <row r="3" ht="15.75"/>
    <row r="4" ht="15.75">
      <c r="A4" s="14" t="s">
        <v>0</v>
      </c>
    </row>
    <row r="5" ht="15.75">
      <c r="A5" s="14"/>
    </row>
    <row r="6" ht="15.75">
      <c r="A6" s="21" t="s">
        <v>83</v>
      </c>
    </row>
    <row r="7" ht="15.75">
      <c r="A7" s="1" t="s">
        <v>165</v>
      </c>
    </row>
    <row r="9" spans="1:2" ht="15.75">
      <c r="A9" s="23">
        <v>1</v>
      </c>
      <c r="B9" s="24" t="s">
        <v>41</v>
      </c>
    </row>
    <row r="10" spans="1:6" ht="50.25" customHeight="1">
      <c r="A10" s="25"/>
      <c r="B10" s="110" t="s">
        <v>134</v>
      </c>
      <c r="C10" s="110"/>
      <c r="D10" s="110"/>
      <c r="E10" s="110"/>
      <c r="F10" s="26"/>
    </row>
    <row r="11" spans="1:6" ht="7.5" customHeight="1">
      <c r="A11" s="25"/>
      <c r="C11" s="53"/>
      <c r="D11" s="53"/>
      <c r="E11" s="53"/>
      <c r="F11" s="26"/>
    </row>
    <row r="12" spans="2:5" ht="69" customHeight="1">
      <c r="B12" s="104" t="s">
        <v>135</v>
      </c>
      <c r="C12" s="104"/>
      <c r="D12" s="104"/>
      <c r="E12" s="104"/>
    </row>
    <row r="13" spans="2:5" ht="15.75">
      <c r="B13" s="27"/>
      <c r="C13" s="27"/>
      <c r="D13" s="27"/>
      <c r="E13" s="27"/>
    </row>
    <row r="14" spans="2:5" ht="15.75">
      <c r="B14" s="63" t="s">
        <v>147</v>
      </c>
      <c r="C14" s="27"/>
      <c r="D14" s="27"/>
      <c r="E14" s="27"/>
    </row>
    <row r="15" spans="2:5" ht="15.75">
      <c r="B15" s="51" t="s">
        <v>114</v>
      </c>
      <c r="C15" s="27"/>
      <c r="D15" s="27"/>
      <c r="E15" s="27"/>
    </row>
    <row r="16" spans="2:5" ht="48.75" customHeight="1">
      <c r="B16" s="104" t="s">
        <v>187</v>
      </c>
      <c r="C16" s="104"/>
      <c r="D16" s="104"/>
      <c r="E16" s="104"/>
    </row>
    <row r="17" spans="2:5" ht="24.75" customHeight="1">
      <c r="B17" s="30" t="s">
        <v>117</v>
      </c>
      <c r="C17" s="27"/>
      <c r="D17" s="27"/>
      <c r="E17" s="27"/>
    </row>
    <row r="18" spans="2:5" ht="35.25" customHeight="1">
      <c r="B18" s="106" t="s">
        <v>188</v>
      </c>
      <c r="C18" s="106"/>
      <c r="D18" s="106"/>
      <c r="E18" s="106"/>
    </row>
    <row r="19" spans="2:5" ht="9.75" customHeight="1">
      <c r="B19" s="105"/>
      <c r="C19" s="105"/>
      <c r="D19" s="105"/>
      <c r="E19" s="105"/>
    </row>
    <row r="20" spans="2:5" ht="23.25" customHeight="1">
      <c r="B20" s="27"/>
      <c r="C20" s="61" t="s">
        <v>115</v>
      </c>
      <c r="D20" s="61" t="s">
        <v>116</v>
      </c>
      <c r="E20" s="61" t="s">
        <v>105</v>
      </c>
    </row>
    <row r="21" spans="2:5" ht="15.75">
      <c r="B21" s="27"/>
      <c r="C21" s="61" t="s">
        <v>35</v>
      </c>
      <c r="D21" s="61" t="s">
        <v>35</v>
      </c>
      <c r="E21" s="61" t="s">
        <v>35</v>
      </c>
    </row>
    <row r="22" spans="2:6" ht="15.75">
      <c r="B22" s="27" t="s">
        <v>42</v>
      </c>
      <c r="C22" s="67">
        <v>-65</v>
      </c>
      <c r="D22" s="67">
        <v>-9701</v>
      </c>
      <c r="E22" s="67">
        <f>SUM(C22:D22)</f>
        <v>-9766</v>
      </c>
      <c r="F22" s="28"/>
    </row>
    <row r="23" spans="2:5" ht="15.75">
      <c r="B23" s="27" t="s">
        <v>161</v>
      </c>
      <c r="C23" s="88">
        <v>-6366</v>
      </c>
      <c r="D23" s="88">
        <v>9701</v>
      </c>
      <c r="E23" s="88">
        <f>SUM(C23:D23)</f>
        <v>3335</v>
      </c>
    </row>
    <row r="24" spans="2:5" ht="15.75">
      <c r="B24" s="27"/>
      <c r="C24" s="88"/>
      <c r="D24" s="88"/>
      <c r="E24" s="88"/>
    </row>
    <row r="25" spans="2:5" ht="15.75">
      <c r="B25" s="27"/>
      <c r="C25" s="88"/>
      <c r="D25" s="88"/>
      <c r="E25" s="88"/>
    </row>
    <row r="26" spans="2:5" ht="15.75">
      <c r="B26" s="105" t="s">
        <v>148</v>
      </c>
      <c r="C26" s="105"/>
      <c r="D26" s="105"/>
      <c r="E26" s="105"/>
    </row>
    <row r="27" spans="2:5" ht="15.75">
      <c r="B27" s="27"/>
      <c r="C27" s="29"/>
      <c r="D27" s="29"/>
      <c r="E27" s="29"/>
    </row>
    <row r="28" spans="1:5" ht="15.75">
      <c r="A28" s="23">
        <v>2</v>
      </c>
      <c r="B28" s="116" t="s">
        <v>43</v>
      </c>
      <c r="C28" s="116"/>
      <c r="D28" s="116"/>
      <c r="E28" s="116"/>
    </row>
    <row r="29" spans="2:5" ht="35.25" customHeight="1">
      <c r="B29" s="104" t="s">
        <v>136</v>
      </c>
      <c r="C29" s="104"/>
      <c r="D29" s="104"/>
      <c r="E29" s="104"/>
    </row>
    <row r="30" spans="2:5" ht="15.75">
      <c r="B30" s="27"/>
      <c r="C30" s="27"/>
      <c r="D30" s="27"/>
      <c r="E30" s="27"/>
    </row>
    <row r="31" spans="1:5" ht="15.75">
      <c r="A31" s="23">
        <v>3</v>
      </c>
      <c r="B31" s="30" t="s">
        <v>44</v>
      </c>
      <c r="C31" s="27"/>
      <c r="D31" s="27"/>
      <c r="E31" s="27"/>
    </row>
    <row r="32" spans="2:5" ht="35.25" customHeight="1">
      <c r="B32" s="104" t="s">
        <v>149</v>
      </c>
      <c r="C32" s="104"/>
      <c r="D32" s="104"/>
      <c r="E32" s="104"/>
    </row>
    <row r="33" spans="2:5" ht="15.75">
      <c r="B33" s="27"/>
      <c r="C33" s="27"/>
      <c r="D33" s="27"/>
      <c r="E33" s="27"/>
    </row>
    <row r="34" spans="1:5" ht="15.75">
      <c r="A34" s="23">
        <v>4</v>
      </c>
      <c r="B34" s="30" t="s">
        <v>45</v>
      </c>
      <c r="C34" s="27"/>
      <c r="D34" s="27"/>
      <c r="E34" s="27"/>
    </row>
    <row r="35" spans="2:5" ht="35.25" customHeight="1">
      <c r="B35" s="104" t="s">
        <v>210</v>
      </c>
      <c r="C35" s="104"/>
      <c r="D35" s="104"/>
      <c r="E35" s="104"/>
    </row>
    <row r="36" spans="2:5" ht="15.75">
      <c r="B36" s="27"/>
      <c r="C36" s="27"/>
      <c r="D36" s="27"/>
      <c r="E36" s="27"/>
    </row>
    <row r="37" spans="1:5" ht="15.75">
      <c r="A37" s="23">
        <v>5</v>
      </c>
      <c r="B37" s="24" t="s">
        <v>46</v>
      </c>
      <c r="C37" s="27"/>
      <c r="D37" s="27"/>
      <c r="E37" s="27"/>
    </row>
    <row r="38" spans="2:5" ht="20.25" customHeight="1">
      <c r="B38" s="107" t="s">
        <v>150</v>
      </c>
      <c r="C38" s="107"/>
      <c r="D38" s="107"/>
      <c r="E38" s="107"/>
    </row>
    <row r="39" spans="2:5" ht="15.75">
      <c r="B39" s="27"/>
      <c r="C39" s="27"/>
      <c r="D39" s="27"/>
      <c r="E39" s="27"/>
    </row>
    <row r="40" spans="1:5" ht="15.75">
      <c r="A40" s="23">
        <v>6</v>
      </c>
      <c r="B40" s="30" t="s">
        <v>47</v>
      </c>
      <c r="C40" s="27"/>
      <c r="D40" s="27"/>
      <c r="E40" s="27"/>
    </row>
    <row r="41" spans="2:5" ht="39" customHeight="1">
      <c r="B41" s="104" t="s">
        <v>193</v>
      </c>
      <c r="C41" s="104"/>
      <c r="D41" s="104"/>
      <c r="E41" s="104"/>
    </row>
    <row r="42" spans="2:5" ht="37.5" customHeight="1">
      <c r="B42" s="104" t="s">
        <v>192</v>
      </c>
      <c r="C42" s="104"/>
      <c r="D42" s="104"/>
      <c r="E42" s="104"/>
    </row>
    <row r="43" spans="2:5" ht="15.75">
      <c r="B43" s="27"/>
      <c r="C43" s="27"/>
      <c r="D43" s="27"/>
      <c r="E43" s="27"/>
    </row>
    <row r="44" spans="1:5" ht="15.75">
      <c r="A44" s="23">
        <v>7</v>
      </c>
      <c r="B44" s="30" t="s">
        <v>48</v>
      </c>
      <c r="C44" s="27"/>
      <c r="D44" s="27"/>
      <c r="E44" s="27"/>
    </row>
    <row r="45" spans="2:5" ht="15.75">
      <c r="B45" s="105" t="s">
        <v>151</v>
      </c>
      <c r="C45" s="105"/>
      <c r="D45" s="105"/>
      <c r="E45" s="105"/>
    </row>
    <row r="46" spans="2:5" ht="15.75">
      <c r="B46" s="27"/>
      <c r="C46" s="27"/>
      <c r="D46" s="27"/>
      <c r="E46" s="27"/>
    </row>
    <row r="47" spans="1:2" ht="15.75">
      <c r="A47" s="23">
        <v>8</v>
      </c>
      <c r="B47" s="24" t="s">
        <v>49</v>
      </c>
    </row>
    <row r="48" spans="2:4" ht="47.25">
      <c r="B48" s="24"/>
      <c r="C48" s="55" t="s">
        <v>171</v>
      </c>
      <c r="D48" s="55" t="s">
        <v>170</v>
      </c>
    </row>
    <row r="49" spans="3:4" ht="15.75">
      <c r="C49" s="55" t="s">
        <v>35</v>
      </c>
      <c r="D49" s="55" t="s">
        <v>35</v>
      </c>
    </row>
    <row r="50" spans="2:3" ht="15.75">
      <c r="B50" s="52" t="s">
        <v>73</v>
      </c>
      <c r="C50" s="31"/>
    </row>
    <row r="51" spans="2:5" ht="15.75">
      <c r="B51" s="22" t="s">
        <v>164</v>
      </c>
      <c r="C51" s="31">
        <v>8355</v>
      </c>
      <c r="D51" s="31">
        <v>30351</v>
      </c>
      <c r="E51" s="31"/>
    </row>
    <row r="52" spans="2:5" ht="15.75">
      <c r="B52" s="22" t="s">
        <v>157</v>
      </c>
      <c r="C52" s="40">
        <v>4741</v>
      </c>
      <c r="D52" s="40">
        <v>13301</v>
      </c>
      <c r="E52" s="31"/>
    </row>
    <row r="53" spans="2:5" ht="15.75">
      <c r="B53" s="22" t="s">
        <v>92</v>
      </c>
      <c r="C53" s="36">
        <v>279</v>
      </c>
      <c r="D53" s="36">
        <v>799</v>
      </c>
      <c r="E53" s="31"/>
    </row>
    <row r="54" spans="3:5" ht="15.75">
      <c r="C54" s="31">
        <f>SUM(C51:C53)</f>
        <v>13375</v>
      </c>
      <c r="D54" s="31">
        <f>SUM(D51:D53)</f>
        <v>44451</v>
      </c>
      <c r="E54" s="31"/>
    </row>
    <row r="55" spans="2:5" ht="15.75">
      <c r="B55" s="22" t="s">
        <v>86</v>
      </c>
      <c r="C55" s="31">
        <v>-1107</v>
      </c>
      <c r="D55" s="31">
        <v>-6320</v>
      </c>
      <c r="E55" s="31"/>
    </row>
    <row r="56" spans="3:5" ht="16.5" thickBot="1">
      <c r="C56" s="37">
        <f>SUM(C54:C55)</f>
        <v>12268</v>
      </c>
      <c r="D56" s="37">
        <f>SUM(D54:D55)</f>
        <v>38131</v>
      </c>
      <c r="E56" s="31"/>
    </row>
    <row r="57" spans="2:5" ht="16.5" thickTop="1">
      <c r="B57" s="52" t="s">
        <v>74</v>
      </c>
      <c r="C57" s="31"/>
      <c r="D57" s="31"/>
      <c r="E57" s="31"/>
    </row>
    <row r="58" spans="2:5" ht="15.75">
      <c r="B58" s="22" t="s">
        <v>164</v>
      </c>
      <c r="C58" s="31">
        <v>1144</v>
      </c>
      <c r="D58" s="31">
        <f>6524+1504</f>
        <v>8028</v>
      </c>
      <c r="E58" s="31"/>
    </row>
    <row r="59" spans="2:5" ht="15.75">
      <c r="B59" s="22" t="s">
        <v>157</v>
      </c>
      <c r="C59" s="40">
        <v>2136</v>
      </c>
      <c r="D59" s="40">
        <v>4828</v>
      </c>
      <c r="E59" s="31"/>
    </row>
    <row r="60" spans="2:5" ht="15.75">
      <c r="B60" s="22" t="s">
        <v>92</v>
      </c>
      <c r="C60" s="36">
        <f>276+59</f>
        <v>335</v>
      </c>
      <c r="D60" s="36">
        <f>1763-1222-283</f>
        <v>258</v>
      </c>
      <c r="E60" s="31"/>
    </row>
    <row r="61" spans="3:5" ht="15.75">
      <c r="C61" s="31">
        <f>SUM(C58:C60)</f>
        <v>3615</v>
      </c>
      <c r="D61" s="31">
        <f>SUM(D58:D60)</f>
        <v>13114</v>
      </c>
      <c r="E61" s="31"/>
    </row>
    <row r="62" spans="2:5" ht="15.75">
      <c r="B62" s="22" t="s">
        <v>86</v>
      </c>
      <c r="C62" s="31">
        <v>-115</v>
      </c>
      <c r="D62" s="31">
        <v>-1125</v>
      </c>
      <c r="E62" s="31"/>
    </row>
    <row r="63" spans="3:5" ht="16.5" thickBot="1">
      <c r="C63" s="37">
        <f>SUM(C61:C62)</f>
        <v>3500</v>
      </c>
      <c r="D63" s="37">
        <f>SUM(D61:D62)</f>
        <v>11989</v>
      </c>
      <c r="E63" s="31"/>
    </row>
    <row r="64" ht="16.5" thickTop="1">
      <c r="C64" s="31"/>
    </row>
    <row r="65" spans="1:5" ht="15.75">
      <c r="A65" s="23">
        <v>9</v>
      </c>
      <c r="B65" s="32" t="s">
        <v>75</v>
      </c>
      <c r="C65" s="25"/>
      <c r="D65" s="25"/>
      <c r="E65" s="25"/>
    </row>
    <row r="66" spans="2:5" ht="37.5" customHeight="1">
      <c r="B66" s="106" t="s">
        <v>76</v>
      </c>
      <c r="C66" s="106"/>
      <c r="D66" s="106"/>
      <c r="E66" s="106"/>
    </row>
    <row r="67" spans="2:5" ht="15.75">
      <c r="B67" s="27"/>
      <c r="C67" s="27"/>
      <c r="D67" s="27"/>
      <c r="E67" s="27"/>
    </row>
    <row r="68" spans="1:5" ht="15.75">
      <c r="A68" s="23">
        <v>10</v>
      </c>
      <c r="B68" s="30" t="s">
        <v>50</v>
      </c>
      <c r="C68" s="27"/>
      <c r="D68" s="27"/>
      <c r="E68" s="27"/>
    </row>
    <row r="69" spans="2:5" ht="15.75" customHeight="1">
      <c r="B69" s="104" t="s">
        <v>179</v>
      </c>
      <c r="C69" s="104"/>
      <c r="D69" s="104"/>
      <c r="E69" s="104"/>
    </row>
    <row r="70" spans="2:5" ht="15.75">
      <c r="B70" s="27"/>
      <c r="C70" s="27"/>
      <c r="D70" s="27"/>
      <c r="E70" s="27"/>
    </row>
    <row r="71" spans="1:5" ht="15.75">
      <c r="A71" s="23">
        <v>11</v>
      </c>
      <c r="B71" s="30" t="s">
        <v>51</v>
      </c>
      <c r="C71" s="27"/>
      <c r="D71" s="27"/>
      <c r="E71" s="27"/>
    </row>
    <row r="72" spans="2:5" ht="15.75">
      <c r="B72" s="104" t="s">
        <v>152</v>
      </c>
      <c r="C72" s="104"/>
      <c r="D72" s="104"/>
      <c r="E72" s="104"/>
    </row>
    <row r="73" spans="2:5" ht="15.75">
      <c r="B73" s="27"/>
      <c r="C73" s="27"/>
      <c r="D73" s="27"/>
      <c r="E73" s="27"/>
    </row>
    <row r="74" spans="1:5" ht="15.75">
      <c r="A74" s="23">
        <v>12</v>
      </c>
      <c r="B74" s="30" t="s">
        <v>158</v>
      </c>
      <c r="C74" s="27"/>
      <c r="D74" s="27"/>
      <c r="E74" s="27"/>
    </row>
    <row r="75" spans="2:5" ht="35.25" customHeight="1">
      <c r="B75" s="104" t="s">
        <v>196</v>
      </c>
      <c r="C75" s="104"/>
      <c r="D75" s="104"/>
      <c r="E75" s="104"/>
    </row>
    <row r="76" spans="2:5" ht="15.75">
      <c r="B76" s="27"/>
      <c r="C76" s="27"/>
      <c r="D76" s="27"/>
      <c r="E76" s="27"/>
    </row>
    <row r="77" spans="1:5" ht="15.75">
      <c r="A77" s="23">
        <v>13</v>
      </c>
      <c r="B77" s="30" t="s">
        <v>77</v>
      </c>
      <c r="C77" s="27"/>
      <c r="D77" s="27"/>
      <c r="E77" s="27"/>
    </row>
    <row r="78" spans="2:5" ht="32.25" customHeight="1">
      <c r="B78" s="104" t="s">
        <v>198</v>
      </c>
      <c r="C78" s="104"/>
      <c r="D78" s="104"/>
      <c r="E78" s="104"/>
    </row>
    <row r="79" spans="3:5" ht="15.75">
      <c r="C79" s="95"/>
      <c r="D79" s="61" t="s">
        <v>35</v>
      </c>
      <c r="E79" s="95"/>
    </row>
    <row r="80" spans="2:5" ht="16.5" thickBot="1">
      <c r="B80" s="95" t="s">
        <v>197</v>
      </c>
      <c r="C80" s="95"/>
      <c r="D80" s="97">
        <v>2500</v>
      </c>
      <c r="E80" s="95"/>
    </row>
    <row r="81" spans="2:5" ht="16.5" thickTop="1">
      <c r="B81" s="27"/>
      <c r="C81" s="27"/>
      <c r="D81" s="27"/>
      <c r="E81" s="27"/>
    </row>
    <row r="82" spans="1:5" ht="15.75">
      <c r="A82" s="23">
        <v>14</v>
      </c>
      <c r="B82" s="32" t="s">
        <v>55</v>
      </c>
      <c r="C82" s="25"/>
      <c r="D82" s="25"/>
      <c r="E82" s="25"/>
    </row>
    <row r="83" spans="2:5" ht="57.75" customHeight="1">
      <c r="B83" s="108" t="s">
        <v>203</v>
      </c>
      <c r="C83" s="108"/>
      <c r="D83" s="108"/>
      <c r="E83" s="108"/>
    </row>
    <row r="84" spans="2:5" ht="25.5" customHeight="1">
      <c r="B84" s="109" t="s">
        <v>189</v>
      </c>
      <c r="C84" s="109"/>
      <c r="D84" s="109"/>
      <c r="E84" s="109"/>
    </row>
    <row r="85" spans="2:5" ht="14.25" customHeight="1">
      <c r="B85" s="70"/>
      <c r="C85" s="70"/>
      <c r="D85" s="70"/>
      <c r="E85" s="70"/>
    </row>
    <row r="86" spans="1:5" ht="15.75">
      <c r="A86" s="23">
        <v>15</v>
      </c>
      <c r="B86" s="30" t="s">
        <v>88</v>
      </c>
      <c r="C86" s="27"/>
      <c r="D86" s="27"/>
      <c r="E86" s="27"/>
    </row>
    <row r="87" spans="2:5" ht="50.25" customHeight="1">
      <c r="B87" s="104" t="s">
        <v>211</v>
      </c>
      <c r="C87" s="104"/>
      <c r="D87" s="104"/>
      <c r="E87" s="104"/>
    </row>
    <row r="88" spans="2:5" ht="15.75">
      <c r="B88" s="27"/>
      <c r="C88" s="27"/>
      <c r="D88" s="27"/>
      <c r="E88" s="27"/>
    </row>
    <row r="89" spans="1:2" ht="15.75">
      <c r="A89" s="23">
        <v>16</v>
      </c>
      <c r="B89" s="24" t="s">
        <v>56</v>
      </c>
    </row>
    <row r="90" spans="2:5" ht="33" customHeight="1">
      <c r="B90" s="106" t="s">
        <v>212</v>
      </c>
      <c r="C90" s="106"/>
      <c r="D90" s="106"/>
      <c r="E90" s="106"/>
    </row>
    <row r="91" spans="2:5" ht="15.75">
      <c r="B91" s="27"/>
      <c r="C91" s="27"/>
      <c r="D91" s="27"/>
      <c r="E91" s="27"/>
    </row>
    <row r="92" spans="1:5" ht="15.75">
      <c r="A92" s="23">
        <v>17</v>
      </c>
      <c r="B92" s="112" t="s">
        <v>60</v>
      </c>
      <c r="C92" s="112"/>
      <c r="D92" s="112"/>
      <c r="E92" s="112"/>
    </row>
    <row r="93" spans="2:5" ht="32.25" customHeight="1">
      <c r="B93" s="104" t="s">
        <v>137</v>
      </c>
      <c r="C93" s="104"/>
      <c r="D93" s="104"/>
      <c r="E93" s="104"/>
    </row>
    <row r="94" spans="2:5" ht="15.75">
      <c r="B94" s="27"/>
      <c r="C94" s="27"/>
      <c r="D94" s="27"/>
      <c r="E94" s="27"/>
    </row>
    <row r="95" spans="1:5" ht="15.75">
      <c r="A95" s="23">
        <v>18</v>
      </c>
      <c r="B95" s="24" t="s">
        <v>14</v>
      </c>
      <c r="C95" s="113"/>
      <c r="D95" s="113"/>
      <c r="E95" s="33"/>
    </row>
    <row r="96" spans="1:5" ht="47.25">
      <c r="A96" s="34"/>
      <c r="B96" s="24"/>
      <c r="C96" s="55" t="s">
        <v>171</v>
      </c>
      <c r="D96" s="55" t="s">
        <v>170</v>
      </c>
      <c r="E96" s="35"/>
    </row>
    <row r="97" spans="2:4" ht="15.75">
      <c r="B97" s="24"/>
      <c r="C97" s="55" t="s">
        <v>35</v>
      </c>
      <c r="D97" s="55" t="s">
        <v>35</v>
      </c>
    </row>
    <row r="98" ht="15.75">
      <c r="B98" s="22" t="s">
        <v>52</v>
      </c>
    </row>
    <row r="100" spans="2:4" ht="15.75">
      <c r="B100" s="22" t="s">
        <v>53</v>
      </c>
      <c r="C100" s="31">
        <v>249</v>
      </c>
      <c r="D100" s="31">
        <v>627</v>
      </c>
    </row>
    <row r="101" spans="2:4" ht="15.75">
      <c r="B101" s="22" t="s">
        <v>89</v>
      </c>
      <c r="C101" s="31">
        <v>3</v>
      </c>
      <c r="D101" s="31">
        <v>18</v>
      </c>
    </row>
    <row r="102" spans="2:4" ht="15.75">
      <c r="B102" s="22" t="s">
        <v>54</v>
      </c>
      <c r="C102" s="36">
        <v>-112</v>
      </c>
      <c r="D102" s="36">
        <v>602</v>
      </c>
    </row>
    <row r="103" spans="3:4" ht="16.5" thickBot="1">
      <c r="C103" s="37">
        <f>SUM(C100:C102)</f>
        <v>140</v>
      </c>
      <c r="D103" s="37">
        <f>SUM(D100:D102)</f>
        <v>1247</v>
      </c>
    </row>
    <row r="104" ht="16.5" thickTop="1"/>
    <row r="105" spans="2:6" ht="48.75" customHeight="1">
      <c r="B105" s="115" t="s">
        <v>190</v>
      </c>
      <c r="C105" s="115"/>
      <c r="D105" s="115"/>
      <c r="E105" s="115"/>
      <c r="F105" s="25"/>
    </row>
    <row r="106" spans="2:6" ht="17.25" customHeight="1">
      <c r="B106" s="114"/>
      <c r="C106" s="114"/>
      <c r="D106" s="114"/>
      <c r="E106" s="114"/>
      <c r="F106" s="38"/>
    </row>
    <row r="107" spans="1:2" ht="15.75">
      <c r="A107" s="23">
        <v>19</v>
      </c>
      <c r="B107" s="24" t="s">
        <v>138</v>
      </c>
    </row>
    <row r="108" spans="2:5" ht="33" customHeight="1">
      <c r="B108" s="108" t="s">
        <v>214</v>
      </c>
      <c r="C108" s="108"/>
      <c r="D108" s="108"/>
      <c r="E108" s="108"/>
    </row>
    <row r="110" spans="1:2" ht="15.75">
      <c r="A110" s="23">
        <v>20</v>
      </c>
      <c r="B110" s="24" t="s">
        <v>139</v>
      </c>
    </row>
    <row r="111" spans="2:5" ht="33.75" customHeight="1">
      <c r="B111" s="110" t="s">
        <v>215</v>
      </c>
      <c r="C111" s="110"/>
      <c r="D111" s="110"/>
      <c r="E111" s="110"/>
    </row>
    <row r="113" spans="1:2" ht="15.75">
      <c r="A113" s="23">
        <v>21</v>
      </c>
      <c r="B113" s="24" t="s">
        <v>57</v>
      </c>
    </row>
    <row r="114" spans="2:5" ht="34.5" customHeight="1">
      <c r="B114" s="107" t="s">
        <v>191</v>
      </c>
      <c r="C114" s="107"/>
      <c r="D114" s="107"/>
      <c r="E114" s="107"/>
    </row>
    <row r="115" ht="15.75">
      <c r="B115" s="24"/>
    </row>
    <row r="116" ht="15.75">
      <c r="B116" s="24" t="s">
        <v>176</v>
      </c>
    </row>
    <row r="117" spans="2:5" ht="15.75">
      <c r="B117" s="53"/>
      <c r="C117" s="55" t="s">
        <v>35</v>
      </c>
      <c r="D117" s="55" t="s">
        <v>35</v>
      </c>
      <c r="E117" s="55" t="s">
        <v>35</v>
      </c>
    </row>
    <row r="118" spans="2:5" ht="15.75" customHeight="1">
      <c r="B118" s="53"/>
      <c r="C118" s="55" t="s">
        <v>172</v>
      </c>
      <c r="D118" s="55" t="s">
        <v>173</v>
      </c>
      <c r="E118" s="55" t="s">
        <v>174</v>
      </c>
    </row>
    <row r="119" spans="2:5" ht="15.75" customHeight="1">
      <c r="B119" s="53" t="s">
        <v>98</v>
      </c>
      <c r="C119" s="31">
        <v>2000</v>
      </c>
      <c r="D119" s="72">
        <v>41</v>
      </c>
      <c r="E119" s="72">
        <f>C119-D119</f>
        <v>1959</v>
      </c>
    </row>
    <row r="120" spans="2:5" ht="15.75" customHeight="1">
      <c r="B120" s="53" t="s">
        <v>99</v>
      </c>
      <c r="C120" s="31">
        <v>500</v>
      </c>
      <c r="D120" s="72">
        <v>0</v>
      </c>
      <c r="E120" s="72">
        <f>C120-D120</f>
        <v>500</v>
      </c>
    </row>
    <row r="121" spans="2:5" ht="15.75" customHeight="1">
      <c r="B121" s="53" t="s">
        <v>100</v>
      </c>
      <c r="C121" s="31">
        <v>16780</v>
      </c>
      <c r="D121" s="72">
        <v>16780</v>
      </c>
      <c r="E121" s="72">
        <f>C121-D121</f>
        <v>0</v>
      </c>
    </row>
    <row r="122" spans="2:5" ht="15.75" customHeight="1">
      <c r="B122" s="53" t="s">
        <v>101</v>
      </c>
      <c r="C122" s="31">
        <v>2000</v>
      </c>
      <c r="D122" s="72">
        <v>2000</v>
      </c>
      <c r="E122" s="72">
        <f>C122-D122</f>
        <v>0</v>
      </c>
    </row>
    <row r="123" spans="2:5" ht="15.75" customHeight="1" thickBot="1">
      <c r="B123" s="53" t="s">
        <v>175</v>
      </c>
      <c r="C123" s="73">
        <f>SUM(C119:C122)</f>
        <v>21280</v>
      </c>
      <c r="D123" s="73">
        <f>SUM(D119:D122)</f>
        <v>18821</v>
      </c>
      <c r="E123" s="73">
        <f>SUM(E119:E122)</f>
        <v>2459</v>
      </c>
    </row>
    <row r="124" spans="2:5" ht="15.75" customHeight="1" thickTop="1">
      <c r="B124" s="53"/>
      <c r="C124" s="53"/>
      <c r="D124" s="53"/>
      <c r="E124" s="53"/>
    </row>
    <row r="125" spans="2:5" ht="15.75" customHeight="1">
      <c r="B125" s="107"/>
      <c r="C125" s="107"/>
      <c r="D125" s="107"/>
      <c r="E125" s="107"/>
    </row>
    <row r="126" spans="2:5" ht="15.75" customHeight="1">
      <c r="B126" s="53"/>
      <c r="C126" s="53"/>
      <c r="D126" s="53"/>
      <c r="E126" s="53"/>
    </row>
    <row r="127" spans="1:2" ht="15.75">
      <c r="A127" s="23">
        <v>22</v>
      </c>
      <c r="B127" s="39" t="s">
        <v>133</v>
      </c>
    </row>
    <row r="128" ht="19.5" customHeight="1">
      <c r="B128" s="22" t="s">
        <v>194</v>
      </c>
    </row>
    <row r="129" ht="30.75" customHeight="1">
      <c r="D129" s="55" t="s">
        <v>177</v>
      </c>
    </row>
    <row r="130" ht="15.75">
      <c r="D130" s="55" t="s">
        <v>35</v>
      </c>
    </row>
    <row r="131" ht="15.75">
      <c r="B131" s="22" t="s">
        <v>78</v>
      </c>
    </row>
    <row r="132" spans="2:4" ht="15.75">
      <c r="B132" s="22" t="s">
        <v>79</v>
      </c>
      <c r="D132" s="31">
        <f>'BS'!D32</f>
        <v>5000</v>
      </c>
    </row>
    <row r="133" spans="2:4" ht="15.75">
      <c r="B133" s="22" t="s">
        <v>80</v>
      </c>
      <c r="D133" s="31">
        <f>'BS'!D55</f>
        <v>7916</v>
      </c>
    </row>
    <row r="134" ht="15.75">
      <c r="D134" s="40"/>
    </row>
    <row r="135" spans="2:4" ht="16.5" thickBot="1">
      <c r="B135" s="22" t="s">
        <v>32</v>
      </c>
      <c r="D135" s="37">
        <f>SUM(D132:D134)</f>
        <v>12916</v>
      </c>
    </row>
    <row r="136" ht="16.5" thickTop="1">
      <c r="C136" s="40"/>
    </row>
    <row r="137" spans="2:5" ht="15.75">
      <c r="B137" s="107" t="s">
        <v>213</v>
      </c>
      <c r="C137" s="107"/>
      <c r="D137" s="107"/>
      <c r="E137" s="107"/>
    </row>
    <row r="138" ht="15.75">
      <c r="C138" s="40"/>
    </row>
    <row r="139" spans="1:2" ht="15.75">
      <c r="A139" s="23">
        <v>23</v>
      </c>
      <c r="B139" s="24" t="s">
        <v>58</v>
      </c>
    </row>
    <row r="140" spans="2:5" ht="18.75" customHeight="1">
      <c r="B140" s="107" t="s">
        <v>153</v>
      </c>
      <c r="C140" s="107"/>
      <c r="D140" s="107"/>
      <c r="E140" s="107"/>
    </row>
    <row r="142" spans="1:2" ht="15.75">
      <c r="A142" s="23">
        <v>24</v>
      </c>
      <c r="B142" s="24" t="s">
        <v>59</v>
      </c>
    </row>
    <row r="143" spans="2:5" ht="34.5" customHeight="1">
      <c r="B143" s="110" t="s">
        <v>178</v>
      </c>
      <c r="C143" s="110"/>
      <c r="D143" s="110"/>
      <c r="E143" s="110"/>
    </row>
    <row r="145" spans="1:2" ht="15.75">
      <c r="A145" s="23">
        <v>25</v>
      </c>
      <c r="B145" s="24" t="s">
        <v>81</v>
      </c>
    </row>
    <row r="146" spans="2:5" ht="31.5" customHeight="1">
      <c r="B146" s="111" t="s">
        <v>154</v>
      </c>
      <c r="C146" s="111"/>
      <c r="D146" s="111"/>
      <c r="E146" s="111"/>
    </row>
    <row r="148" spans="1:2" ht="15.75">
      <c r="A148" s="23">
        <v>26</v>
      </c>
      <c r="B148" s="24" t="s">
        <v>159</v>
      </c>
    </row>
    <row r="149" spans="2:5" ht="37.5" customHeight="1">
      <c r="B149" s="110" t="s">
        <v>195</v>
      </c>
      <c r="C149" s="110"/>
      <c r="D149" s="110"/>
      <c r="E149" s="110"/>
    </row>
    <row r="151" spans="3:4" ht="31.5">
      <c r="C151" s="55" t="s">
        <v>61</v>
      </c>
      <c r="D151" s="55" t="s">
        <v>62</v>
      </c>
    </row>
    <row r="152" spans="3:4" ht="15.75">
      <c r="C152" s="55" t="s">
        <v>167</v>
      </c>
      <c r="D152" s="55" t="s">
        <v>167</v>
      </c>
    </row>
    <row r="153" ht="15.75">
      <c r="B153" s="54" t="s">
        <v>63</v>
      </c>
    </row>
    <row r="154" spans="2:4" ht="15.75">
      <c r="B154" s="22" t="s">
        <v>64</v>
      </c>
      <c r="C154" s="31">
        <f>'IS'!C39</f>
        <v>2859</v>
      </c>
      <c r="D154" s="31">
        <f>'IS'!G39</f>
        <v>8931</v>
      </c>
    </row>
    <row r="155" spans="2:4" ht="15.75">
      <c r="B155" s="22" t="s">
        <v>180</v>
      </c>
      <c r="C155" s="31">
        <v>61451</v>
      </c>
      <c r="D155" s="31">
        <v>56180</v>
      </c>
    </row>
    <row r="157" spans="2:4" ht="15.75">
      <c r="B157" s="22" t="s">
        <v>87</v>
      </c>
      <c r="C157" s="41">
        <f>C154*100/C155</f>
        <v>4.652487347642837</v>
      </c>
      <c r="D157" s="41">
        <f>D154*100/D155</f>
        <v>15.897116411534354</v>
      </c>
    </row>
    <row r="159" spans="2:4" ht="15.75">
      <c r="B159" s="68" t="s">
        <v>160</v>
      </c>
      <c r="C159" s="69">
        <f>C157</f>
        <v>4.652487347642837</v>
      </c>
      <c r="D159" s="69">
        <f>D157</f>
        <v>15.897116411534354</v>
      </c>
    </row>
    <row r="161" spans="2:5" ht="18.75" customHeight="1">
      <c r="B161" s="110" t="s">
        <v>155</v>
      </c>
      <c r="C161" s="110"/>
      <c r="D161" s="110"/>
      <c r="E161" s="110"/>
    </row>
    <row r="163" spans="1:2" ht="15.75">
      <c r="A163" s="23">
        <v>27</v>
      </c>
      <c r="B163" s="24" t="s">
        <v>82</v>
      </c>
    </row>
    <row r="164" spans="2:5" ht="32.25" customHeight="1">
      <c r="B164" s="110" t="s">
        <v>183</v>
      </c>
      <c r="C164" s="110"/>
      <c r="D164" s="110"/>
      <c r="E164" s="110"/>
    </row>
    <row r="165" ht="9.75" customHeight="1"/>
    <row r="166" ht="15.75">
      <c r="B166" s="22" t="s">
        <v>182</v>
      </c>
    </row>
  </sheetData>
  <mergeCells count="39">
    <mergeCell ref="B10:E10"/>
    <mergeCell ref="B12:E12"/>
    <mergeCell ref="B18:E18"/>
    <mergeCell ref="B29:E29"/>
    <mergeCell ref="B16:E16"/>
    <mergeCell ref="B19:E19"/>
    <mergeCell ref="B28:E28"/>
    <mergeCell ref="B26:E26"/>
    <mergeCell ref="B164:E164"/>
    <mergeCell ref="C95:D95"/>
    <mergeCell ref="B106:E106"/>
    <mergeCell ref="B140:E140"/>
    <mergeCell ref="B161:E161"/>
    <mergeCell ref="B111:E111"/>
    <mergeCell ref="B137:E137"/>
    <mergeCell ref="B105:E105"/>
    <mergeCell ref="B149:E149"/>
    <mergeCell ref="B125:E125"/>
    <mergeCell ref="B93:E93"/>
    <mergeCell ref="B143:E143"/>
    <mergeCell ref="B146:E146"/>
    <mergeCell ref="B92:E92"/>
    <mergeCell ref="B108:E108"/>
    <mergeCell ref="B114:E114"/>
    <mergeCell ref="B90:E90"/>
    <mergeCell ref="B75:E75"/>
    <mergeCell ref="B83:E83"/>
    <mergeCell ref="B72:E72"/>
    <mergeCell ref="B78:E78"/>
    <mergeCell ref="B87:E87"/>
    <mergeCell ref="B84:E84"/>
    <mergeCell ref="B69:E69"/>
    <mergeCell ref="B32:E32"/>
    <mergeCell ref="B35:E35"/>
    <mergeCell ref="B45:E45"/>
    <mergeCell ref="B66:E66"/>
    <mergeCell ref="B42:E42"/>
    <mergeCell ref="B38:E38"/>
    <mergeCell ref="B41:E41"/>
  </mergeCells>
  <printOptions/>
  <pageMargins left="0.75" right="0.75" top="0.5" bottom="0.5" header="0.5" footer="0.5"/>
  <pageSetup horizontalDpi="600" verticalDpi="600" orientation="portrait" paperSize="9" scale="80" r:id="rId2"/>
  <rowBreaks count="3" manualBreakCount="3">
    <brk id="42" max="255" man="1"/>
    <brk id="88" max="255" man="1"/>
    <brk id="12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Pre-loaded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Pre-loaded User</dc:creator>
  <cp:keywords/>
  <dc:description/>
  <cp:lastModifiedBy>Ernst &amp; Young</cp:lastModifiedBy>
  <cp:lastPrinted>2003-11-28T09:01:26Z</cp:lastPrinted>
  <dcterms:created xsi:type="dcterms:W3CDTF">2003-08-01T03:54:06Z</dcterms:created>
  <dcterms:modified xsi:type="dcterms:W3CDTF">2003-11-28T09:02:32Z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-1342518871</vt:i4>
  </property>
  <property fmtid="{D5CDD505-2E9C-101B-9397-08002B2CF9AE}" pid="3" name="_EmailSubject">
    <vt:lpwstr/>
  </property>
  <property fmtid="{D5CDD505-2E9C-101B-9397-08002B2CF9AE}" pid="4" name="_AuthorEmail">
    <vt:lpwstr>coastal@tm.net.my</vt:lpwstr>
  </property>
  <property fmtid="{D5CDD505-2E9C-101B-9397-08002B2CF9AE}" pid="5" name="_AuthorEmailDisplayName">
    <vt:lpwstr>nshong</vt:lpwstr>
  </property>
</Properties>
</file>